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6155" windowHeight="9210" activeTab="2"/>
  </bookViews>
  <sheets>
    <sheet name="П-К" sheetId="2" r:id="rId1"/>
    <sheet name="С-Кур" sheetId="3" r:id="rId2"/>
    <sheet name="Ю-Кур" sheetId="4" r:id="rId3"/>
  </sheets>
  <definedNames>
    <definedName name="_РАСЧЕТ_по_Прил_4" localSheetId="0">'П-К'!$B$18:$J$33</definedName>
    <definedName name="_РАСЧЕТ_по_Прил_4" localSheetId="1">'С-Кур'!$B$18:$J$57</definedName>
    <definedName name="_РАСЧЕТ_по_Прил_4" localSheetId="2">'Ю-Кур'!$B$18:$J$34</definedName>
    <definedName name="_РАСЧЕТ_по_Прил_4">#REF!</definedName>
    <definedName name="_xlnm._FilterDatabase" localSheetId="0" hidden="1">'П-К'!$B$18:$J$18</definedName>
    <definedName name="_xlnm._FilterDatabase" localSheetId="1" hidden="1">'С-Кур'!$B$18:$J$18</definedName>
    <definedName name="_xlnm._FilterDatabase" localSheetId="2" hidden="1">'Ю-Кур'!$B$18:$J$18</definedName>
    <definedName name="_xlnm.Print_Titles" localSheetId="0">'П-К'!$19:$19</definedName>
    <definedName name="_xlnm.Print_Titles" localSheetId="1">'С-Кур'!$19:$19</definedName>
    <definedName name="_xlnm.Print_Titles" localSheetId="2">'Ю-Кур'!$19:$19</definedName>
  </definedNames>
  <calcPr calcId="145621"/>
</workbook>
</file>

<file path=xl/calcChain.xml><?xml version="1.0" encoding="utf-8"?>
<calcChain xmlns="http://schemas.openxmlformats.org/spreadsheetml/2006/main">
  <c r="L55" i="3" l="1"/>
  <c r="L57" i="3" s="1"/>
  <c r="K31" i="2"/>
  <c r="K33" i="2" s="1"/>
  <c r="J30" i="4" l="1"/>
  <c r="J20" i="4"/>
  <c r="J32" i="4" s="1"/>
  <c r="K32" i="4" s="1"/>
  <c r="H32" i="4"/>
  <c r="J35" i="4"/>
  <c r="J35" i="3"/>
  <c r="J55" i="3" s="1"/>
  <c r="J32" i="3"/>
  <c r="H55" i="3"/>
  <c r="J58" i="3"/>
  <c r="J21" i="2"/>
  <c r="J31" i="2" s="1"/>
  <c r="J34" i="2"/>
  <c r="K55" i="3" l="1"/>
</calcChain>
</file>

<file path=xl/sharedStrings.xml><?xml version="1.0" encoding="utf-8"?>
<sst xmlns="http://schemas.openxmlformats.org/spreadsheetml/2006/main" count="396" uniqueCount="166">
  <si>
    <t>Приложение №4</t>
  </si>
  <si>
    <t>к приказу Росрыболовства</t>
  </si>
  <si>
    <t>утвержденного применительно к квоте добычи (вылова) водных биологических ресурсов во внутренних морских</t>
  </si>
  <si>
    <t>водах Российской Федерации, в территориальном море Российской Федерации, на континентальном шельфе</t>
  </si>
  <si>
    <t xml:space="preserve">№ 
п/п
</t>
  </si>
  <si>
    <t>Наименование заявителя</t>
  </si>
  <si>
    <t>ИНН</t>
  </si>
  <si>
    <t>Размер части общего допустимого улова, тонн</t>
  </si>
  <si>
    <t>Вид водного биологического ресурса</t>
  </si>
  <si>
    <t>Размер доли  в %</t>
  </si>
  <si>
    <t>прибрежного рыболовства</t>
  </si>
  <si>
    <t>промышленного рыболовства</t>
  </si>
  <si>
    <t xml:space="preserve">доля в %, указанная 
в заявлении
</t>
  </si>
  <si>
    <t>Наименование рыбохозяйственного бассейна</t>
  </si>
  <si>
    <t>Район добычи (вылова) водного биологического ресурса</t>
  </si>
  <si>
    <t>Реквизиты договора о закреплении доли квоты добычи (вылова) водных биологических ресурсов</t>
  </si>
  <si>
    <t>№       договора</t>
  </si>
  <si>
    <t>Дата заключения договора</t>
  </si>
  <si>
    <t xml:space="preserve">Расчет объема части общего допустимого улова, утвержденного применительно к квоте добычи (вылова) водных биологических ресурсов в морских водах,                            при осуществлении 
</t>
  </si>
  <si>
    <t>Расчет объема части общего допустимого улова конкретного вида водного биологического ресурса,</t>
  </si>
  <si>
    <t>Российской Федерации, в исключительной экономической зоне Российской Федерации, Каспийском море</t>
  </si>
  <si>
    <t>(далее - квота добычи (вылова) водных биологических ресурсов в морских водах) для каждого лица,</t>
  </si>
  <si>
    <t xml:space="preserve"> с которым заключен договор о закреплении доли квоты добычи (вылова) водных биоресурсов в морских водах,  </t>
  </si>
  <si>
    <t>для осуществления прибрежного рыболовства и (или) осуществления промышленного рыболовства</t>
  </si>
  <si>
    <t>от "___"________ 2018 г. №___</t>
  </si>
  <si>
    <t xml:space="preserve">Кальмар командорский </t>
  </si>
  <si>
    <t>Дальневосточный рыбохозяйственный бассейн</t>
  </si>
  <si>
    <t>Петропавловско-Командорская подзона</t>
  </si>
  <si>
    <t>ООО «РОЛИЗ»</t>
  </si>
  <si>
    <t>2536247860</t>
  </si>
  <si>
    <t>ДВ-М-63</t>
  </si>
  <si>
    <t>-</t>
  </si>
  <si>
    <t>АО «Акрос»</t>
  </si>
  <si>
    <t>4101013772</t>
  </si>
  <si>
    <t>ДВ-М-64</t>
  </si>
  <si>
    <t>Рыболовецкий колхоз им. В.И. Ленина</t>
  </si>
  <si>
    <t>4101016808</t>
  </si>
  <si>
    <t>ДВ-М-65</t>
  </si>
  <si>
    <t>ООО «Росрыбфлот»</t>
  </si>
  <si>
    <t>6501237700</t>
  </si>
  <si>
    <t>ДВ-М-66</t>
  </si>
  <si>
    <t>ООО «РОСКАМРЫБА»</t>
  </si>
  <si>
    <t>4100021636</t>
  </si>
  <si>
    <t>ДВ-М-67</t>
  </si>
  <si>
    <t>ООО «Атлантика»</t>
  </si>
  <si>
    <t>6501115420</t>
  </si>
  <si>
    <t>ДВ-М-68</t>
  </si>
  <si>
    <t>ПАО «Океанрыбфлот»</t>
  </si>
  <si>
    <t>4100000530</t>
  </si>
  <si>
    <t>ДВ-М-69</t>
  </si>
  <si>
    <t>ООО РК «Лунтос»</t>
  </si>
  <si>
    <t>4100006765</t>
  </si>
  <si>
    <t>ДВ-М-70</t>
  </si>
  <si>
    <t>ЗАО «ИНТРАРОС»</t>
  </si>
  <si>
    <t>2537008664</t>
  </si>
  <si>
    <t>ДВ-М-71</t>
  </si>
  <si>
    <t>ПАО «НБАМР»</t>
  </si>
  <si>
    <t>2508007948</t>
  </si>
  <si>
    <t>ДВ-М-72</t>
  </si>
  <si>
    <t>АО ХК «Дальморепродукт»</t>
  </si>
  <si>
    <t>2504001293</t>
  </si>
  <si>
    <t>ДВ-М-73</t>
  </si>
  <si>
    <t>ОДУсумма</t>
  </si>
  <si>
    <t>ОДУутв</t>
  </si>
  <si>
    <t xml:space="preserve">Северо-Курильская зона </t>
  </si>
  <si>
    <t>ООО ПКФ «Южно-Курильский рыбокомбинат»</t>
  </si>
  <si>
    <t>6518005270</t>
  </si>
  <si>
    <t>ДВ-М-82</t>
  </si>
  <si>
    <t>ДВ-М-81</t>
  </si>
  <si>
    <t>ООО «Экарма-Сахалин»</t>
  </si>
  <si>
    <t>6501270898</t>
  </si>
  <si>
    <t>ДВ-М-83</t>
  </si>
  <si>
    <t>ДВ-М-75</t>
  </si>
  <si>
    <t>ДВ-М-76</t>
  </si>
  <si>
    <t>ООО «Поларис»</t>
  </si>
  <si>
    <t>4101138370</t>
  </si>
  <si>
    <t>ДВ-М-77</t>
  </si>
  <si>
    <t>ДВ-М-78</t>
  </si>
  <si>
    <t>ДВ-М-79</t>
  </si>
  <si>
    <t>ООО «ПОРОНАЙ»</t>
  </si>
  <si>
    <t>6507005529</t>
  </si>
  <si>
    <t>ДВ-М-106</t>
  </si>
  <si>
    <t>ЗАО «Курильский рыбак»</t>
  </si>
  <si>
    <t>6511000178</t>
  </si>
  <si>
    <t>ДВ-М-91</t>
  </si>
  <si>
    <t>ООО «ПО Сахалинрыбаксоюз»</t>
  </si>
  <si>
    <t>6501078432</t>
  </si>
  <si>
    <t>ДВ-М-105</t>
  </si>
  <si>
    <t>ООО «РК «Новый Мир»</t>
  </si>
  <si>
    <t>2503032468</t>
  </si>
  <si>
    <t>ДВ-М-90</t>
  </si>
  <si>
    <t>ДВ-М-84</t>
  </si>
  <si>
    <t>ДВ-М-85</t>
  </si>
  <si>
    <t>ДВ-М-86</t>
  </si>
  <si>
    <t>ДВ-М-87</t>
  </si>
  <si>
    <t>АО «Озерновский РКЗ № 55»</t>
  </si>
  <si>
    <t>4108003484</t>
  </si>
  <si>
    <t>ДВ-М-88</t>
  </si>
  <si>
    <t>АО «Блаф»</t>
  </si>
  <si>
    <t>4100002721</t>
  </si>
  <si>
    <t>ДВ-М-74</t>
  </si>
  <si>
    <t>ООО «Интеррыбфлот»</t>
  </si>
  <si>
    <t>2539041064</t>
  </si>
  <si>
    <t>ДВ-М-80</t>
  </si>
  <si>
    <t>ООО «РКХ «Сахалин»</t>
  </si>
  <si>
    <t>6505010379</t>
  </si>
  <si>
    <t>ДВ-М-97</t>
  </si>
  <si>
    <t>АО «СК БСФ»</t>
  </si>
  <si>
    <t>6515000242</t>
  </si>
  <si>
    <t>ДВ-М-100</t>
  </si>
  <si>
    <t>ЗАО «ПИЛЕНГА»</t>
  </si>
  <si>
    <t>6501012632</t>
  </si>
  <si>
    <t>ДВ-М-92</t>
  </si>
  <si>
    <t>АО «РК «Малкинское»</t>
  </si>
  <si>
    <t>4105045951</t>
  </si>
  <si>
    <t>ДВ-М-93</t>
  </si>
  <si>
    <t>ООО «Пролив»</t>
  </si>
  <si>
    <t>6505008098</t>
  </si>
  <si>
    <t>ДВ-М-94</t>
  </si>
  <si>
    <t>ООО «КРАБ ДВ»</t>
  </si>
  <si>
    <t>2537054117</t>
  </si>
  <si>
    <t>ДВ-М-98</t>
  </si>
  <si>
    <t>ООО «Тихоокеанская рыбопромысловая компания»</t>
  </si>
  <si>
    <t>2712005764</t>
  </si>
  <si>
    <t>ДВ-М-96</t>
  </si>
  <si>
    <t>ДВ-М-2283</t>
  </si>
  <si>
    <t>ООО «Прибой-Восток»</t>
  </si>
  <si>
    <t>6504018696</t>
  </si>
  <si>
    <t>ДВ-М-99</t>
  </si>
  <si>
    <t>ООО «Софко»</t>
  </si>
  <si>
    <t>2508044467</t>
  </si>
  <si>
    <t>ДВ-М-89</t>
  </si>
  <si>
    <t>ООО «Приморская рыболовная компания»</t>
  </si>
  <si>
    <t>6501221019</t>
  </si>
  <si>
    <t>ДВ-М-101</t>
  </si>
  <si>
    <t>ООО «Невод»</t>
  </si>
  <si>
    <t>6516008452</t>
  </si>
  <si>
    <t>ДВ-М-102</t>
  </si>
  <si>
    <t>ООО «Водолей»</t>
  </si>
  <si>
    <t>6509005281</t>
  </si>
  <si>
    <t>ДВ-М-103</t>
  </si>
  <si>
    <t>ООО «Север»</t>
  </si>
  <si>
    <t>6501288408</t>
  </si>
  <si>
    <t>ДВ-М-104</t>
  </si>
  <si>
    <t>АО «Малки-Фиш»</t>
  </si>
  <si>
    <t>4105042622</t>
  </si>
  <si>
    <t>ДВ-М-95</t>
  </si>
  <si>
    <t>Изъятые, нераспределенные доли/квоты</t>
  </si>
  <si>
    <t xml:space="preserve">Южно-Курильская зона </t>
  </si>
  <si>
    <t>ДВ-М-107</t>
  </si>
  <si>
    <t>ДВ-М-108</t>
  </si>
  <si>
    <t>ДВ-М-109</t>
  </si>
  <si>
    <t>ДВ-М-110</t>
  </si>
  <si>
    <t>ДВ-М-111</t>
  </si>
  <si>
    <t>ДВ-М-112</t>
  </si>
  <si>
    <t>ЗАО «Остров Сахалин»</t>
  </si>
  <si>
    <t>6501074974</t>
  </si>
  <si>
    <t>ДВ-М-113</t>
  </si>
  <si>
    <t>ДВ-М-114</t>
  </si>
  <si>
    <t>ОАО «УТРФ-Камчатка»</t>
  </si>
  <si>
    <t>4101087870</t>
  </si>
  <si>
    <t>ДВ-М-115</t>
  </si>
  <si>
    <t>ДВ-М-116</t>
  </si>
  <si>
    <t>ООО Рыбокомбинат «Островной»</t>
  </si>
  <si>
    <t>6501289105</t>
  </si>
  <si>
    <t>ДВ-М-117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</si>
</sst>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0"/>
      <name val="MS Sans Serif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164" fontId="4" fillId="0" borderId="0" xfId="0" applyNumberFormat="1" applyFont="1"/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right" vertical="top"/>
    </xf>
    <xf numFmtId="164" fontId="4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/>
    <xf numFmtId="164" fontId="4" fillId="5" borderId="0" xfId="0" applyNumberFormat="1" applyFont="1" applyFill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"/>
  <sheetViews>
    <sheetView topLeftCell="A13" zoomScale="75" zoomScaleNormal="75" zoomScaleSheetLayoutView="100" workbookViewId="0">
      <selection activeCell="K33" sqref="K33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0" t="s">
        <v>19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6.5" x14ac:dyDescent="0.25">
      <c r="A6" s="30" t="s">
        <v>2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16.5" x14ac:dyDescent="0.25">
      <c r="A7" s="30" t="s">
        <v>3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6.5" x14ac:dyDescent="0.25">
      <c r="A8" s="30" t="s">
        <v>20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6.5" x14ac:dyDescent="0.25">
      <c r="A9" s="30" t="s">
        <v>21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16.5" x14ac:dyDescent="0.25">
      <c r="A10" s="30" t="s">
        <v>22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6.5" x14ac:dyDescent="0.25">
      <c r="A11" s="30" t="s">
        <v>23</v>
      </c>
      <c r="B11" s="30"/>
      <c r="C11" s="30"/>
      <c r="D11" s="30"/>
      <c r="E11" s="30"/>
      <c r="F11" s="30"/>
      <c r="G11" s="30"/>
      <c r="H11" s="30"/>
      <c r="I11" s="30"/>
      <c r="J11" s="30"/>
    </row>
    <row r="13" spans="1:10" ht="37.5" customHeight="1" x14ac:dyDescent="0.25">
      <c r="A13" s="31" t="s">
        <v>8</v>
      </c>
      <c r="B13" s="31"/>
      <c r="C13" s="32" t="s">
        <v>13</v>
      </c>
      <c r="D13" s="33"/>
      <c r="E13" s="33"/>
      <c r="F13" s="33"/>
      <c r="G13" s="34"/>
      <c r="H13" s="32" t="s">
        <v>14</v>
      </c>
      <c r="I13" s="33"/>
      <c r="J13" s="34"/>
    </row>
    <row r="14" spans="1:10" ht="16.5" x14ac:dyDescent="0.25">
      <c r="A14" s="31" t="s">
        <v>25</v>
      </c>
      <c r="B14" s="31"/>
      <c r="C14" s="31" t="s">
        <v>26</v>
      </c>
      <c r="D14" s="31"/>
      <c r="E14" s="31"/>
      <c r="F14" s="31"/>
      <c r="G14" s="31"/>
      <c r="H14" s="31" t="s">
        <v>27</v>
      </c>
      <c r="I14" s="31"/>
      <c r="J14" s="31"/>
    </row>
    <row r="16" spans="1:10" ht="71.25" customHeight="1" x14ac:dyDescent="0.25">
      <c r="A16" s="35" t="s">
        <v>4</v>
      </c>
      <c r="B16" s="35" t="s">
        <v>5</v>
      </c>
      <c r="C16" s="35" t="s">
        <v>6</v>
      </c>
      <c r="D16" s="36" t="s">
        <v>15</v>
      </c>
      <c r="E16" s="37"/>
      <c r="F16" s="38"/>
      <c r="G16" s="32" t="s">
        <v>18</v>
      </c>
      <c r="H16" s="33"/>
      <c r="I16" s="33"/>
      <c r="J16" s="34"/>
    </row>
    <row r="17" spans="1:12" ht="27.75" customHeight="1" x14ac:dyDescent="0.25">
      <c r="A17" s="35"/>
      <c r="B17" s="35"/>
      <c r="C17" s="35"/>
      <c r="D17" s="39"/>
      <c r="E17" s="40"/>
      <c r="F17" s="41"/>
      <c r="G17" s="31" t="s">
        <v>10</v>
      </c>
      <c r="H17" s="31"/>
      <c r="I17" s="31" t="s">
        <v>11</v>
      </c>
      <c r="J17" s="31"/>
    </row>
    <row r="18" spans="1:12" ht="74.25" customHeight="1" x14ac:dyDescent="0.25">
      <c r="A18" s="35"/>
      <c r="B18" s="35"/>
      <c r="C18" s="35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28</v>
      </c>
      <c r="C20" s="13" t="s">
        <v>29</v>
      </c>
      <c r="D20" s="14" t="s">
        <v>30</v>
      </c>
      <c r="E20" s="15">
        <v>43341</v>
      </c>
      <c r="F20" s="16">
        <v>2.0489999999999999</v>
      </c>
      <c r="G20" s="16" t="s">
        <v>31</v>
      </c>
      <c r="H20" s="16" t="s">
        <v>31</v>
      </c>
      <c r="I20" s="16">
        <v>2.0489999999999999</v>
      </c>
      <c r="J20" s="16">
        <v>307.31900000000002</v>
      </c>
      <c r="K20" s="7"/>
      <c r="L20" s="7"/>
    </row>
    <row r="21" spans="1:12" ht="16.5" x14ac:dyDescent="0.25">
      <c r="A21" s="11">
        <v>2</v>
      </c>
      <c r="B21" s="12" t="s">
        <v>32</v>
      </c>
      <c r="C21" s="13" t="s">
        <v>33</v>
      </c>
      <c r="D21" s="14" t="s">
        <v>34</v>
      </c>
      <c r="E21" s="15">
        <v>43341</v>
      </c>
      <c r="F21" s="16">
        <v>31.068000000000001</v>
      </c>
      <c r="G21" s="16" t="s">
        <v>31</v>
      </c>
      <c r="H21" s="16" t="s">
        <v>31</v>
      </c>
      <c r="I21" s="16">
        <v>31.068000000000001</v>
      </c>
      <c r="J21" s="19">
        <f>4659.734+0.001</f>
        <v>4659.7350000000006</v>
      </c>
      <c r="K21" s="7"/>
      <c r="L21" s="7"/>
    </row>
    <row r="22" spans="1:12" ht="33" x14ac:dyDescent="0.25">
      <c r="A22" s="11">
        <v>3</v>
      </c>
      <c r="B22" s="12" t="s">
        <v>35</v>
      </c>
      <c r="C22" s="13" t="s">
        <v>36</v>
      </c>
      <c r="D22" s="14" t="s">
        <v>37</v>
      </c>
      <c r="E22" s="15">
        <v>43342</v>
      </c>
      <c r="F22" s="16">
        <v>8.84</v>
      </c>
      <c r="G22" s="16" t="s">
        <v>31</v>
      </c>
      <c r="H22" s="16" t="s">
        <v>31</v>
      </c>
      <c r="I22" s="16">
        <v>8.84</v>
      </c>
      <c r="J22" s="16">
        <v>1325.867</v>
      </c>
      <c r="K22" s="7"/>
      <c r="L22" s="7"/>
    </row>
    <row r="23" spans="1:12" ht="16.5" x14ac:dyDescent="0.25">
      <c r="A23" s="11">
        <v>4</v>
      </c>
      <c r="B23" s="12" t="s">
        <v>38</v>
      </c>
      <c r="C23" s="13" t="s">
        <v>39</v>
      </c>
      <c r="D23" s="14" t="s">
        <v>40</v>
      </c>
      <c r="E23" s="15">
        <v>43341</v>
      </c>
      <c r="F23" s="16">
        <v>13.116</v>
      </c>
      <c r="G23" s="16" t="s">
        <v>31</v>
      </c>
      <c r="H23" s="16" t="s">
        <v>31</v>
      </c>
      <c r="I23" s="16">
        <v>13.116</v>
      </c>
      <c r="J23" s="16">
        <v>1967.203</v>
      </c>
      <c r="K23" s="7"/>
      <c r="L23" s="7"/>
    </row>
    <row r="24" spans="1:12" ht="16.5" x14ac:dyDescent="0.25">
      <c r="A24" s="11">
        <v>5</v>
      </c>
      <c r="B24" s="12" t="s">
        <v>41</v>
      </c>
      <c r="C24" s="13" t="s">
        <v>42</v>
      </c>
      <c r="D24" s="14" t="s">
        <v>43</v>
      </c>
      <c r="E24" s="15">
        <v>43341</v>
      </c>
      <c r="F24" s="16">
        <v>1.81</v>
      </c>
      <c r="G24" s="16" t="s">
        <v>31</v>
      </c>
      <c r="H24" s="16" t="s">
        <v>31</v>
      </c>
      <c r="I24" s="16">
        <v>1.81</v>
      </c>
      <c r="J24" s="16">
        <v>271.47300000000001</v>
      </c>
      <c r="K24" s="7"/>
      <c r="L24" s="7"/>
    </row>
    <row r="25" spans="1:12" ht="16.5" x14ac:dyDescent="0.25">
      <c r="A25" s="22">
        <v>6</v>
      </c>
      <c r="B25" s="23" t="s">
        <v>44</v>
      </c>
      <c r="C25" s="24" t="s">
        <v>45</v>
      </c>
      <c r="D25" s="25" t="s">
        <v>46</v>
      </c>
      <c r="E25" s="26">
        <v>43340</v>
      </c>
      <c r="F25" s="27">
        <v>1.2849999999999999</v>
      </c>
      <c r="G25" s="27" t="s">
        <v>31</v>
      </c>
      <c r="H25" s="27" t="s">
        <v>31</v>
      </c>
      <c r="I25" s="27">
        <v>1.2849999999999999</v>
      </c>
      <c r="K25" s="27">
        <v>192.73099999999999</v>
      </c>
      <c r="L25" s="7"/>
    </row>
    <row r="26" spans="1:12" ht="16.5" x14ac:dyDescent="0.25">
      <c r="A26" s="11">
        <v>7</v>
      </c>
      <c r="B26" s="12" t="s">
        <v>47</v>
      </c>
      <c r="C26" s="13" t="s">
        <v>48</v>
      </c>
      <c r="D26" s="14" t="s">
        <v>49</v>
      </c>
      <c r="E26" s="15">
        <v>43341</v>
      </c>
      <c r="F26" s="16">
        <v>28.111999999999998</v>
      </c>
      <c r="G26" s="16" t="s">
        <v>31</v>
      </c>
      <c r="H26" s="16" t="s">
        <v>31</v>
      </c>
      <c r="I26" s="16">
        <v>28.111999999999998</v>
      </c>
      <c r="J26" s="16">
        <v>4216.3779999999997</v>
      </c>
      <c r="K26" s="7"/>
      <c r="L26" s="7"/>
    </row>
    <row r="27" spans="1:12" ht="16.5" x14ac:dyDescent="0.25">
      <c r="A27" s="11">
        <v>8</v>
      </c>
      <c r="B27" s="12" t="s">
        <v>50</v>
      </c>
      <c r="C27" s="13" t="s">
        <v>51</v>
      </c>
      <c r="D27" s="14" t="s">
        <v>52</v>
      </c>
      <c r="E27" s="15">
        <v>43341</v>
      </c>
      <c r="F27" s="16">
        <v>0.42599999999999999</v>
      </c>
      <c r="G27" s="16" t="s">
        <v>31</v>
      </c>
      <c r="H27" s="16" t="s">
        <v>31</v>
      </c>
      <c r="I27" s="16">
        <v>0.42599999999999999</v>
      </c>
      <c r="J27" s="16">
        <v>63.893999999999998</v>
      </c>
      <c r="K27" s="7"/>
      <c r="L27" s="7"/>
    </row>
    <row r="28" spans="1:12" ht="16.5" x14ac:dyDescent="0.25">
      <c r="A28" s="11">
        <v>9</v>
      </c>
      <c r="B28" s="12" t="s">
        <v>53</v>
      </c>
      <c r="C28" s="13" t="s">
        <v>54</v>
      </c>
      <c r="D28" s="14" t="s">
        <v>55</v>
      </c>
      <c r="E28" s="15">
        <v>43343</v>
      </c>
      <c r="F28" s="16">
        <v>6.7350000000000003</v>
      </c>
      <c r="G28" s="16" t="s">
        <v>31</v>
      </c>
      <c r="H28" s="16" t="s">
        <v>31</v>
      </c>
      <c r="I28" s="16">
        <v>6.7350000000000003</v>
      </c>
      <c r="J28" s="16">
        <v>1010.149</v>
      </c>
      <c r="K28" s="7"/>
      <c r="L28" s="7"/>
    </row>
    <row r="29" spans="1:12" ht="16.5" x14ac:dyDescent="0.25">
      <c r="A29" s="11">
        <v>10</v>
      </c>
      <c r="B29" s="12" t="s">
        <v>56</v>
      </c>
      <c r="C29" s="13" t="s">
        <v>57</v>
      </c>
      <c r="D29" s="14" t="s">
        <v>58</v>
      </c>
      <c r="E29" s="15">
        <v>43343</v>
      </c>
      <c r="F29" s="16">
        <v>6.5209999999999999</v>
      </c>
      <c r="G29" s="16" t="s">
        <v>31</v>
      </c>
      <c r="H29" s="16" t="s">
        <v>31</v>
      </c>
      <c r="I29" s="16">
        <v>6.5209999999999999</v>
      </c>
      <c r="J29" s="16">
        <v>978.05200000000002</v>
      </c>
      <c r="K29" s="7"/>
      <c r="L29" s="7"/>
    </row>
    <row r="30" spans="1:12" ht="16.5" x14ac:dyDescent="0.25">
      <c r="A30" s="22">
        <v>11</v>
      </c>
      <c r="B30" s="23" t="s">
        <v>59</v>
      </c>
      <c r="C30" s="24" t="s">
        <v>60</v>
      </c>
      <c r="D30" s="25" t="s">
        <v>61</v>
      </c>
      <c r="E30" s="26">
        <v>43341</v>
      </c>
      <c r="F30" s="27">
        <v>3.7999999999999999E-2</v>
      </c>
      <c r="G30" s="27" t="s">
        <v>31</v>
      </c>
      <c r="H30" s="27" t="s">
        <v>31</v>
      </c>
      <c r="I30" s="27">
        <v>3.7999999999999999E-2</v>
      </c>
      <c r="K30" s="27">
        <v>5.6989999999999998</v>
      </c>
      <c r="L30" s="7"/>
    </row>
    <row r="31" spans="1:12" ht="16.5" x14ac:dyDescent="0.25">
      <c r="A31" s="11"/>
      <c r="B31" s="12"/>
      <c r="C31" s="13"/>
      <c r="D31" s="14"/>
      <c r="E31" s="15"/>
      <c r="F31" s="16">
        <v>100</v>
      </c>
      <c r="G31" s="16" t="s">
        <v>31</v>
      </c>
      <c r="H31" s="16" t="s">
        <v>31</v>
      </c>
      <c r="I31" s="16">
        <v>100</v>
      </c>
      <c r="J31" s="20">
        <f>SUM(J20:J30)</f>
        <v>14800.070000000002</v>
      </c>
      <c r="K31" s="7">
        <f>SUM(K25:K30)</f>
        <v>198.43</v>
      </c>
      <c r="L31" s="7"/>
    </row>
    <row r="32" spans="1:12" ht="16.5" x14ac:dyDescent="0.25">
      <c r="A32" s="11"/>
      <c r="B32" s="12" t="s">
        <v>62</v>
      </c>
      <c r="C32" s="13"/>
      <c r="D32" s="14"/>
      <c r="E32" s="15"/>
      <c r="F32" s="16"/>
      <c r="G32" s="16" t="s">
        <v>31</v>
      </c>
      <c r="H32" s="16"/>
      <c r="I32" s="16" t="s">
        <v>31</v>
      </c>
      <c r="J32" s="16">
        <v>14998.499000000002</v>
      </c>
      <c r="K32" s="7"/>
      <c r="L32" s="7"/>
    </row>
    <row r="33" spans="1:12" ht="16.5" x14ac:dyDescent="0.25">
      <c r="A33" s="11"/>
      <c r="B33" s="12" t="s">
        <v>63</v>
      </c>
      <c r="C33" s="13"/>
      <c r="D33" s="14"/>
      <c r="E33" s="15"/>
      <c r="F33" s="16"/>
      <c r="G33" s="16" t="s">
        <v>31</v>
      </c>
      <c r="H33" s="16"/>
      <c r="I33" s="16" t="s">
        <v>31</v>
      </c>
      <c r="J33" s="20">
        <v>14998.5</v>
      </c>
      <c r="K33" s="29">
        <f>J33-K31</f>
        <v>14800.07</v>
      </c>
      <c r="L33" s="7"/>
    </row>
    <row r="34" spans="1:12" x14ac:dyDescent="0.25">
      <c r="J34" s="18">
        <f>J33-J32</f>
        <v>9.9999999838473741E-4</v>
      </c>
    </row>
  </sheetData>
  <mergeCells count="20">
    <mergeCell ref="A16:A18"/>
    <mergeCell ref="B16:B18"/>
    <mergeCell ref="C16:C18"/>
    <mergeCell ref="D16:F17"/>
    <mergeCell ref="G16:J16"/>
    <mergeCell ref="G17:H17"/>
    <mergeCell ref="I17:J17"/>
    <mergeCell ref="A11:J11"/>
    <mergeCell ref="A13:B13"/>
    <mergeCell ref="C13:G13"/>
    <mergeCell ref="H13:J13"/>
    <mergeCell ref="A14:B14"/>
    <mergeCell ref="C14:G14"/>
    <mergeCell ref="H14:J14"/>
    <mergeCell ref="A10:J10"/>
    <mergeCell ref="A5:J5"/>
    <mergeCell ref="A6:J6"/>
    <mergeCell ref="A7:J7"/>
    <mergeCell ref="A8:J8"/>
    <mergeCell ref="A9:J9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8"/>
  <sheetViews>
    <sheetView topLeftCell="A24" zoomScale="73" zoomScaleNormal="73" zoomScaleSheetLayoutView="100" workbookViewId="0">
      <selection activeCell="C61" sqref="C61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0" t="s">
        <v>19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6.5" x14ac:dyDescent="0.25">
      <c r="A6" s="30" t="s">
        <v>2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16.5" x14ac:dyDescent="0.25">
      <c r="A7" s="30" t="s">
        <v>3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6.5" x14ac:dyDescent="0.25">
      <c r="A8" s="30" t="s">
        <v>20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6.5" x14ac:dyDescent="0.25">
      <c r="A9" s="30" t="s">
        <v>21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16.5" x14ac:dyDescent="0.25">
      <c r="A10" s="30" t="s">
        <v>22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6.5" x14ac:dyDescent="0.25">
      <c r="A11" s="30" t="s">
        <v>23</v>
      </c>
      <c r="B11" s="30"/>
      <c r="C11" s="30"/>
      <c r="D11" s="30"/>
      <c r="E11" s="30"/>
      <c r="F11" s="30"/>
      <c r="G11" s="30"/>
      <c r="H11" s="30"/>
      <c r="I11" s="30"/>
      <c r="J11" s="30"/>
    </row>
    <row r="13" spans="1:10" ht="37.5" customHeight="1" x14ac:dyDescent="0.25">
      <c r="A13" s="31" t="s">
        <v>8</v>
      </c>
      <c r="B13" s="31"/>
      <c r="C13" s="32" t="s">
        <v>13</v>
      </c>
      <c r="D13" s="33"/>
      <c r="E13" s="33"/>
      <c r="F13" s="33"/>
      <c r="G13" s="34"/>
      <c r="H13" s="32" t="s">
        <v>14</v>
      </c>
      <c r="I13" s="33"/>
      <c r="J13" s="34"/>
    </row>
    <row r="14" spans="1:10" ht="16.5" x14ac:dyDescent="0.25">
      <c r="A14" s="31" t="s">
        <v>25</v>
      </c>
      <c r="B14" s="31"/>
      <c r="C14" s="31" t="s">
        <v>26</v>
      </c>
      <c r="D14" s="31"/>
      <c r="E14" s="31"/>
      <c r="F14" s="31"/>
      <c r="G14" s="31"/>
      <c r="H14" s="31" t="s">
        <v>64</v>
      </c>
      <c r="I14" s="31"/>
      <c r="J14" s="31"/>
    </row>
    <row r="16" spans="1:10" ht="71.25" customHeight="1" x14ac:dyDescent="0.25">
      <c r="A16" s="35" t="s">
        <v>4</v>
      </c>
      <c r="B16" s="35" t="s">
        <v>5</v>
      </c>
      <c r="C16" s="35" t="s">
        <v>6</v>
      </c>
      <c r="D16" s="36" t="s">
        <v>15</v>
      </c>
      <c r="E16" s="37"/>
      <c r="F16" s="38"/>
      <c r="G16" s="32" t="s">
        <v>18</v>
      </c>
      <c r="H16" s="33"/>
      <c r="I16" s="33"/>
      <c r="J16" s="34"/>
    </row>
    <row r="17" spans="1:12" ht="27.75" customHeight="1" x14ac:dyDescent="0.25">
      <c r="A17" s="35"/>
      <c r="B17" s="35"/>
      <c r="C17" s="35"/>
      <c r="D17" s="39"/>
      <c r="E17" s="40"/>
      <c r="F17" s="41"/>
      <c r="G17" s="31" t="s">
        <v>10</v>
      </c>
      <c r="H17" s="31"/>
      <c r="I17" s="31" t="s">
        <v>11</v>
      </c>
      <c r="J17" s="31"/>
    </row>
    <row r="18" spans="1:12" ht="74.25" customHeight="1" x14ac:dyDescent="0.25">
      <c r="A18" s="35"/>
      <c r="B18" s="35"/>
      <c r="C18" s="35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33" x14ac:dyDescent="0.25">
      <c r="A20" s="11">
        <v>1</v>
      </c>
      <c r="B20" s="12" t="s">
        <v>65</v>
      </c>
      <c r="C20" s="13" t="s">
        <v>66</v>
      </c>
      <c r="D20" s="14" t="s">
        <v>67</v>
      </c>
      <c r="E20" s="15">
        <v>43340</v>
      </c>
      <c r="F20" s="16">
        <v>0.47399999999999998</v>
      </c>
      <c r="G20" s="16" t="s">
        <v>31</v>
      </c>
      <c r="H20" s="16" t="s">
        <v>31</v>
      </c>
      <c r="I20" s="16">
        <v>0.47399999999999998</v>
      </c>
      <c r="J20" s="16">
        <v>402.15800000000002</v>
      </c>
      <c r="K20" s="7"/>
      <c r="L20" s="7"/>
    </row>
    <row r="21" spans="1:12" ht="16.5" x14ac:dyDescent="0.25">
      <c r="A21" s="11">
        <v>2</v>
      </c>
      <c r="B21" s="12" t="s">
        <v>41</v>
      </c>
      <c r="C21" s="13" t="s">
        <v>42</v>
      </c>
      <c r="D21" s="14" t="s">
        <v>68</v>
      </c>
      <c r="E21" s="15">
        <v>43341</v>
      </c>
      <c r="F21" s="16">
        <v>0.73699999999999999</v>
      </c>
      <c r="G21" s="16" t="s">
        <v>31</v>
      </c>
      <c r="H21" s="16" t="s">
        <v>31</v>
      </c>
      <c r="I21" s="16">
        <v>0.73699999999999999</v>
      </c>
      <c r="J21" s="16">
        <v>625.29700000000003</v>
      </c>
      <c r="K21" s="7"/>
      <c r="L21" s="7"/>
    </row>
    <row r="22" spans="1:12" ht="16.5" x14ac:dyDescent="0.25">
      <c r="A22" s="11">
        <v>3</v>
      </c>
      <c r="B22" s="12" t="s">
        <v>69</v>
      </c>
      <c r="C22" s="13" t="s">
        <v>70</v>
      </c>
      <c r="D22" s="14" t="s">
        <v>71</v>
      </c>
      <c r="E22" s="15">
        <v>43340</v>
      </c>
      <c r="F22" s="16">
        <v>8.5999999999999993E-2</v>
      </c>
      <c r="G22" s="16" t="s">
        <v>31</v>
      </c>
      <c r="H22" s="16" t="s">
        <v>31</v>
      </c>
      <c r="I22" s="16">
        <v>8.5999999999999993E-2</v>
      </c>
      <c r="J22" s="16">
        <v>72.965000000000003</v>
      </c>
      <c r="K22" s="7"/>
      <c r="L22" s="7"/>
    </row>
    <row r="23" spans="1:12" ht="16.5" x14ac:dyDescent="0.25">
      <c r="A23" s="11">
        <v>4</v>
      </c>
      <c r="B23" s="12" t="s">
        <v>28</v>
      </c>
      <c r="C23" s="13" t="s">
        <v>29</v>
      </c>
      <c r="D23" s="14" t="s">
        <v>72</v>
      </c>
      <c r="E23" s="15">
        <v>43341</v>
      </c>
      <c r="F23" s="16">
        <v>3.7989999999999999</v>
      </c>
      <c r="G23" s="16" t="s">
        <v>31</v>
      </c>
      <c r="H23" s="16" t="s">
        <v>31</v>
      </c>
      <c r="I23" s="16">
        <v>3.7989999999999999</v>
      </c>
      <c r="J23" s="16">
        <v>3223.2049999999999</v>
      </c>
      <c r="K23" s="7"/>
      <c r="L23" s="7"/>
    </row>
    <row r="24" spans="1:12" ht="16.5" x14ac:dyDescent="0.25">
      <c r="A24" s="11">
        <v>5</v>
      </c>
      <c r="B24" s="12" t="s">
        <v>32</v>
      </c>
      <c r="C24" s="13" t="s">
        <v>33</v>
      </c>
      <c r="D24" s="14" t="s">
        <v>73</v>
      </c>
      <c r="E24" s="15">
        <v>43341</v>
      </c>
      <c r="F24" s="16">
        <v>6.0609999999999999</v>
      </c>
      <c r="G24" s="16" t="s">
        <v>31</v>
      </c>
      <c r="H24" s="16" t="s">
        <v>31</v>
      </c>
      <c r="I24" s="16">
        <v>6.0609999999999999</v>
      </c>
      <c r="J24" s="16">
        <v>5142.3649999999998</v>
      </c>
      <c r="K24" s="7"/>
      <c r="L24" s="7"/>
    </row>
    <row r="25" spans="1:12" ht="16.5" x14ac:dyDescent="0.25">
      <c r="A25" s="11">
        <v>6</v>
      </c>
      <c r="B25" s="12" t="s">
        <v>74</v>
      </c>
      <c r="C25" s="13" t="s">
        <v>75</v>
      </c>
      <c r="D25" s="14" t="s">
        <v>76</v>
      </c>
      <c r="E25" s="15">
        <v>43341</v>
      </c>
      <c r="F25" s="16">
        <v>1.387</v>
      </c>
      <c r="G25" s="16" t="s">
        <v>31</v>
      </c>
      <c r="H25" s="16" t="s">
        <v>31</v>
      </c>
      <c r="I25" s="16">
        <v>1.387</v>
      </c>
      <c r="J25" s="16">
        <v>1176.78</v>
      </c>
      <c r="K25" s="7"/>
      <c r="L25" s="7"/>
    </row>
    <row r="26" spans="1:12" ht="33" x14ac:dyDescent="0.25">
      <c r="A26" s="11">
        <v>7</v>
      </c>
      <c r="B26" s="12" t="s">
        <v>35</v>
      </c>
      <c r="C26" s="13" t="s">
        <v>36</v>
      </c>
      <c r="D26" s="14" t="s">
        <v>77</v>
      </c>
      <c r="E26" s="15">
        <v>43342</v>
      </c>
      <c r="F26" s="16">
        <v>2.7440000000000002</v>
      </c>
      <c r="G26" s="16" t="s">
        <v>31</v>
      </c>
      <c r="H26" s="16" t="s">
        <v>31</v>
      </c>
      <c r="I26" s="16">
        <v>2.7440000000000002</v>
      </c>
      <c r="J26" s="16">
        <v>2328.1060000000002</v>
      </c>
      <c r="K26" s="7"/>
      <c r="L26" s="7"/>
    </row>
    <row r="27" spans="1:12" ht="16.5" x14ac:dyDescent="0.25">
      <c r="A27" s="11">
        <v>8</v>
      </c>
      <c r="B27" s="12" t="s">
        <v>38</v>
      </c>
      <c r="C27" s="13" t="s">
        <v>39</v>
      </c>
      <c r="D27" s="14" t="s">
        <v>78</v>
      </c>
      <c r="E27" s="15">
        <v>43341</v>
      </c>
      <c r="F27" s="16">
        <v>6.8310000000000004</v>
      </c>
      <c r="G27" s="16" t="s">
        <v>31</v>
      </c>
      <c r="H27" s="16" t="s">
        <v>31</v>
      </c>
      <c r="I27" s="16">
        <v>6.8310000000000004</v>
      </c>
      <c r="J27" s="16">
        <v>5795.66</v>
      </c>
      <c r="K27" s="7"/>
      <c r="L27" s="7"/>
    </row>
    <row r="28" spans="1:12" ht="16.5" x14ac:dyDescent="0.25">
      <c r="A28" s="11">
        <v>9</v>
      </c>
      <c r="B28" s="12" t="s">
        <v>79</v>
      </c>
      <c r="C28" s="13" t="s">
        <v>80</v>
      </c>
      <c r="D28" s="14" t="s">
        <v>81</v>
      </c>
      <c r="E28" s="15">
        <v>43340</v>
      </c>
      <c r="F28" s="16">
        <v>5.8999999999999997E-2</v>
      </c>
      <c r="G28" s="16" t="s">
        <v>31</v>
      </c>
      <c r="H28" s="16" t="s">
        <v>31</v>
      </c>
      <c r="I28" s="16">
        <v>5.8999999999999997E-2</v>
      </c>
      <c r="J28" s="16">
        <v>50.058</v>
      </c>
      <c r="K28" s="7"/>
      <c r="L28" s="7"/>
    </row>
    <row r="29" spans="1:12" ht="16.5" x14ac:dyDescent="0.25">
      <c r="A29" s="11">
        <v>10</v>
      </c>
      <c r="B29" s="12" t="s">
        <v>82</v>
      </c>
      <c r="C29" s="13" t="s">
        <v>83</v>
      </c>
      <c r="D29" s="14" t="s">
        <v>84</v>
      </c>
      <c r="E29" s="15">
        <v>43341</v>
      </c>
      <c r="F29" s="16">
        <v>0.184</v>
      </c>
      <c r="G29" s="16" t="s">
        <v>31</v>
      </c>
      <c r="H29" s="16" t="s">
        <v>31</v>
      </c>
      <c r="I29" s="16">
        <v>0.184</v>
      </c>
      <c r="J29" s="16">
        <v>156.11199999999999</v>
      </c>
      <c r="K29" s="7"/>
      <c r="L29" s="7"/>
    </row>
    <row r="30" spans="1:12" ht="16.5" x14ac:dyDescent="0.25">
      <c r="A30" s="11">
        <v>11</v>
      </c>
      <c r="B30" s="12" t="s">
        <v>85</v>
      </c>
      <c r="C30" s="13" t="s">
        <v>86</v>
      </c>
      <c r="D30" s="14" t="s">
        <v>87</v>
      </c>
      <c r="E30" s="15">
        <v>43340</v>
      </c>
      <c r="F30" s="16">
        <v>0.53300000000000003</v>
      </c>
      <c r="G30" s="16" t="s">
        <v>31</v>
      </c>
      <c r="H30" s="16" t="s">
        <v>31</v>
      </c>
      <c r="I30" s="16">
        <v>0.53300000000000003</v>
      </c>
      <c r="J30" s="16">
        <v>452.21600000000001</v>
      </c>
      <c r="K30" s="7"/>
      <c r="L30" s="7"/>
    </row>
    <row r="31" spans="1:12" ht="16.5" x14ac:dyDescent="0.25">
      <c r="A31" s="11">
        <v>12</v>
      </c>
      <c r="B31" s="12" t="s">
        <v>88</v>
      </c>
      <c r="C31" s="13" t="s">
        <v>89</v>
      </c>
      <c r="D31" s="14" t="s">
        <v>90</v>
      </c>
      <c r="E31" s="15">
        <v>43349</v>
      </c>
      <c r="F31" s="16">
        <v>1.234</v>
      </c>
      <c r="G31" s="16" t="s">
        <v>31</v>
      </c>
      <c r="H31" s="16" t="s">
        <v>31</v>
      </c>
      <c r="I31" s="16">
        <v>1.234</v>
      </c>
      <c r="J31" s="16">
        <v>1046.9690000000001</v>
      </c>
      <c r="K31" s="7"/>
      <c r="L31" s="7"/>
    </row>
    <row r="32" spans="1:12" ht="16.5" x14ac:dyDescent="0.25">
      <c r="A32" s="11">
        <v>13</v>
      </c>
      <c r="B32" s="12" t="s">
        <v>47</v>
      </c>
      <c r="C32" s="13" t="s">
        <v>48</v>
      </c>
      <c r="D32" s="14" t="s">
        <v>91</v>
      </c>
      <c r="E32" s="15">
        <v>43341</v>
      </c>
      <c r="F32" s="16">
        <v>14.286</v>
      </c>
      <c r="G32" s="16" t="s">
        <v>31</v>
      </c>
      <c r="H32" s="16" t="s">
        <v>31</v>
      </c>
      <c r="I32" s="16">
        <v>14.286</v>
      </c>
      <c r="J32" s="19">
        <f>12120.745-0.001</f>
        <v>12120.744000000001</v>
      </c>
      <c r="K32" s="7"/>
      <c r="L32" s="7"/>
    </row>
    <row r="33" spans="1:12" ht="16.5" x14ac:dyDescent="0.25">
      <c r="A33" s="11">
        <v>14</v>
      </c>
      <c r="B33" s="12" t="s">
        <v>50</v>
      </c>
      <c r="C33" s="13" t="s">
        <v>51</v>
      </c>
      <c r="D33" s="14" t="s">
        <v>92</v>
      </c>
      <c r="E33" s="15">
        <v>43342</v>
      </c>
      <c r="F33" s="16">
        <v>1.3160000000000001</v>
      </c>
      <c r="G33" s="16" t="s">
        <v>31</v>
      </c>
      <c r="H33" s="16" t="s">
        <v>31</v>
      </c>
      <c r="I33" s="16">
        <v>1.3160000000000001</v>
      </c>
      <c r="J33" s="16">
        <v>1116.5409999999999</v>
      </c>
      <c r="K33" s="7"/>
      <c r="L33" s="7"/>
    </row>
    <row r="34" spans="1:12" ht="16.5" x14ac:dyDescent="0.25">
      <c r="A34" s="11">
        <v>15</v>
      </c>
      <c r="B34" s="12" t="s">
        <v>53</v>
      </c>
      <c r="C34" s="13" t="s">
        <v>54</v>
      </c>
      <c r="D34" s="14" t="s">
        <v>93</v>
      </c>
      <c r="E34" s="15">
        <v>43348</v>
      </c>
      <c r="F34" s="16">
        <v>1.083</v>
      </c>
      <c r="G34" s="16" t="s">
        <v>31</v>
      </c>
      <c r="H34" s="16" t="s">
        <v>31</v>
      </c>
      <c r="I34" s="16">
        <v>1.083</v>
      </c>
      <c r="J34" s="16">
        <v>918.85500000000002</v>
      </c>
      <c r="K34" s="7"/>
      <c r="L34" s="7"/>
    </row>
    <row r="35" spans="1:12" ht="16.5" x14ac:dyDescent="0.25">
      <c r="A35" s="11">
        <v>16</v>
      </c>
      <c r="B35" s="12" t="s">
        <v>56</v>
      </c>
      <c r="C35" s="13" t="s">
        <v>57</v>
      </c>
      <c r="D35" s="14" t="s">
        <v>94</v>
      </c>
      <c r="E35" s="15">
        <v>43348</v>
      </c>
      <c r="F35" s="16">
        <v>46.585000000000001</v>
      </c>
      <c r="G35" s="16" t="s">
        <v>31</v>
      </c>
      <c r="H35" s="16" t="s">
        <v>31</v>
      </c>
      <c r="I35" s="16">
        <v>46.585000000000001</v>
      </c>
      <c r="J35" s="19">
        <f>39524.351-0.001</f>
        <v>39524.350000000006</v>
      </c>
      <c r="K35" s="7"/>
      <c r="L35" s="7"/>
    </row>
    <row r="36" spans="1:12" ht="16.5" x14ac:dyDescent="0.25">
      <c r="A36" s="11">
        <v>17</v>
      </c>
      <c r="B36" s="12" t="s">
        <v>95</v>
      </c>
      <c r="C36" s="13" t="s">
        <v>96</v>
      </c>
      <c r="D36" s="14" t="s">
        <v>97</v>
      </c>
      <c r="E36" s="15">
        <v>43341</v>
      </c>
      <c r="F36" s="16">
        <v>0.33700000000000002</v>
      </c>
      <c r="G36" s="16" t="s">
        <v>31</v>
      </c>
      <c r="H36" s="16" t="s">
        <v>31</v>
      </c>
      <c r="I36" s="16">
        <v>0.33700000000000002</v>
      </c>
      <c r="J36" s="16">
        <v>285.923</v>
      </c>
      <c r="K36" s="7"/>
      <c r="L36" s="7"/>
    </row>
    <row r="37" spans="1:12" ht="16.5" x14ac:dyDescent="0.25">
      <c r="A37" s="11">
        <v>18</v>
      </c>
      <c r="B37" s="12" t="s">
        <v>98</v>
      </c>
      <c r="C37" s="13" t="s">
        <v>99</v>
      </c>
      <c r="D37" s="14" t="s">
        <v>100</v>
      </c>
      <c r="E37" s="15">
        <v>43341</v>
      </c>
      <c r="F37" s="16">
        <v>1.02</v>
      </c>
      <c r="G37" s="16" t="s">
        <v>31</v>
      </c>
      <c r="H37" s="16" t="s">
        <v>31</v>
      </c>
      <c r="I37" s="16">
        <v>1.02</v>
      </c>
      <c r="J37" s="16">
        <v>865.404</v>
      </c>
      <c r="K37" s="7"/>
      <c r="L37" s="7"/>
    </row>
    <row r="38" spans="1:12" ht="16.5" x14ac:dyDescent="0.25">
      <c r="A38" s="11">
        <v>19</v>
      </c>
      <c r="B38" s="12" t="s">
        <v>101</v>
      </c>
      <c r="C38" s="13" t="s">
        <v>102</v>
      </c>
      <c r="D38" s="14" t="s">
        <v>103</v>
      </c>
      <c r="E38" s="15">
        <v>43348</v>
      </c>
      <c r="F38" s="16">
        <v>0.251</v>
      </c>
      <c r="G38" s="16" t="s">
        <v>31</v>
      </c>
      <c r="H38" s="16" t="s">
        <v>31</v>
      </c>
      <c r="I38" s="16">
        <v>0.251</v>
      </c>
      <c r="J38" s="16">
        <v>212.95699999999999</v>
      </c>
      <c r="K38" s="7"/>
      <c r="L38" s="7"/>
    </row>
    <row r="39" spans="1:12" ht="16.5" x14ac:dyDescent="0.25">
      <c r="A39" s="11">
        <v>20</v>
      </c>
      <c r="B39" s="12" t="s">
        <v>104</v>
      </c>
      <c r="C39" s="13" t="s">
        <v>105</v>
      </c>
      <c r="D39" s="14" t="s">
        <v>106</v>
      </c>
      <c r="E39" s="15">
        <v>43340</v>
      </c>
      <c r="F39" s="16">
        <v>0.47499999999999998</v>
      </c>
      <c r="G39" s="16" t="s">
        <v>31</v>
      </c>
      <c r="H39" s="16" t="s">
        <v>31</v>
      </c>
      <c r="I39" s="16">
        <v>0.47499999999999998</v>
      </c>
      <c r="J39" s="16">
        <v>403.00700000000001</v>
      </c>
      <c r="K39" s="7"/>
      <c r="L39" s="7"/>
    </row>
    <row r="40" spans="1:12" ht="16.5" x14ac:dyDescent="0.25">
      <c r="A40" s="11">
        <v>21</v>
      </c>
      <c r="B40" s="12" t="s">
        <v>107</v>
      </c>
      <c r="C40" s="13" t="s">
        <v>108</v>
      </c>
      <c r="D40" s="14" t="s">
        <v>109</v>
      </c>
      <c r="E40" s="15">
        <v>43348</v>
      </c>
      <c r="F40" s="16">
        <v>1.089</v>
      </c>
      <c r="G40" s="16" t="s">
        <v>31</v>
      </c>
      <c r="H40" s="16" t="s">
        <v>31</v>
      </c>
      <c r="I40" s="16">
        <v>1.089</v>
      </c>
      <c r="J40" s="16">
        <v>923.94600000000003</v>
      </c>
      <c r="K40" s="7"/>
      <c r="L40" s="7"/>
    </row>
    <row r="41" spans="1:12" ht="16.5" x14ac:dyDescent="0.25">
      <c r="A41" s="11">
        <v>22</v>
      </c>
      <c r="B41" s="12" t="s">
        <v>110</v>
      </c>
      <c r="C41" s="13" t="s">
        <v>111</v>
      </c>
      <c r="D41" s="14" t="s">
        <v>112</v>
      </c>
      <c r="E41" s="15">
        <v>43340</v>
      </c>
      <c r="F41" s="16">
        <v>0.27300000000000002</v>
      </c>
      <c r="G41" s="16" t="s">
        <v>31</v>
      </c>
      <c r="H41" s="16" t="s">
        <v>31</v>
      </c>
      <c r="I41" s="16">
        <v>0.27300000000000002</v>
      </c>
      <c r="J41" s="16">
        <v>231.62299999999999</v>
      </c>
      <c r="K41" s="7"/>
      <c r="L41" s="7"/>
    </row>
    <row r="42" spans="1:12" ht="16.5" x14ac:dyDescent="0.25">
      <c r="A42" s="11">
        <v>23</v>
      </c>
      <c r="B42" s="12" t="s">
        <v>113</v>
      </c>
      <c r="C42" s="13" t="s">
        <v>114</v>
      </c>
      <c r="D42" s="14" t="s">
        <v>115</v>
      </c>
      <c r="E42" s="15">
        <v>43342</v>
      </c>
      <c r="F42" s="16">
        <v>0.48799999999999999</v>
      </c>
      <c r="G42" s="16" t="s">
        <v>31</v>
      </c>
      <c r="H42" s="16" t="s">
        <v>31</v>
      </c>
      <c r="I42" s="16">
        <v>0.48799999999999999</v>
      </c>
      <c r="J42" s="16">
        <v>414.036</v>
      </c>
      <c r="K42" s="7"/>
      <c r="L42" s="7"/>
    </row>
    <row r="43" spans="1:12" ht="16.5" x14ac:dyDescent="0.25">
      <c r="A43" s="11">
        <v>24</v>
      </c>
      <c r="B43" s="12" t="s">
        <v>116</v>
      </c>
      <c r="C43" s="13" t="s">
        <v>117</v>
      </c>
      <c r="D43" s="14" t="s">
        <v>118</v>
      </c>
      <c r="E43" s="15">
        <v>43342</v>
      </c>
      <c r="F43" s="16">
        <v>0.63700000000000001</v>
      </c>
      <c r="G43" s="16" t="s">
        <v>31</v>
      </c>
      <c r="H43" s="16" t="s">
        <v>31</v>
      </c>
      <c r="I43" s="16">
        <v>0.63700000000000001</v>
      </c>
      <c r="J43" s="16">
        <v>540.45299999999997</v>
      </c>
      <c r="K43" s="7"/>
      <c r="L43" s="7"/>
    </row>
    <row r="44" spans="1:12" ht="16.5" x14ac:dyDescent="0.25">
      <c r="A44" s="22">
        <v>25</v>
      </c>
      <c r="B44" s="23" t="s">
        <v>119</v>
      </c>
      <c r="C44" s="24" t="s">
        <v>120</v>
      </c>
      <c r="D44" s="25" t="s">
        <v>121</v>
      </c>
      <c r="E44" s="26">
        <v>43348</v>
      </c>
      <c r="F44" s="27">
        <v>0.68799999999999994</v>
      </c>
      <c r="G44" s="27" t="s">
        <v>31</v>
      </c>
      <c r="H44" s="27" t="s">
        <v>31</v>
      </c>
      <c r="I44" s="27">
        <v>0.68799999999999994</v>
      </c>
      <c r="K44" s="28"/>
      <c r="L44" s="27">
        <v>583.72299999999996</v>
      </c>
    </row>
    <row r="45" spans="1:12" ht="33" x14ac:dyDescent="0.25">
      <c r="A45" s="11">
        <v>26</v>
      </c>
      <c r="B45" s="12" t="s">
        <v>122</v>
      </c>
      <c r="C45" s="13" t="s">
        <v>123</v>
      </c>
      <c r="D45" s="14" t="s">
        <v>124</v>
      </c>
      <c r="E45" s="15">
        <v>43347</v>
      </c>
      <c r="F45" s="16">
        <v>1.659</v>
      </c>
      <c r="G45" s="16" t="s">
        <v>31</v>
      </c>
      <c r="H45" s="16" t="s">
        <v>31</v>
      </c>
      <c r="I45" s="16">
        <v>1.659</v>
      </c>
      <c r="J45" s="16">
        <v>1407.5540000000001</v>
      </c>
      <c r="K45" s="7"/>
      <c r="L45" s="7"/>
    </row>
    <row r="46" spans="1:12" ht="16.5" x14ac:dyDescent="0.25">
      <c r="A46" s="11">
        <v>27</v>
      </c>
      <c r="B46" s="12" t="s">
        <v>50</v>
      </c>
      <c r="C46" s="13" t="s">
        <v>51</v>
      </c>
      <c r="D46" s="14" t="s">
        <v>125</v>
      </c>
      <c r="E46" s="15">
        <v>43342</v>
      </c>
      <c r="F46" s="16">
        <v>2.9000000000000001E-2</v>
      </c>
      <c r="G46" s="16" t="s">
        <v>31</v>
      </c>
      <c r="H46" s="16" t="s">
        <v>31</v>
      </c>
      <c r="I46" s="16">
        <v>2.9000000000000001E-2</v>
      </c>
      <c r="J46" s="16">
        <v>24.605</v>
      </c>
      <c r="K46" s="7"/>
      <c r="L46" s="7"/>
    </row>
    <row r="47" spans="1:12" ht="16.5" x14ac:dyDescent="0.25">
      <c r="A47" s="11">
        <v>28</v>
      </c>
      <c r="B47" s="12" t="s">
        <v>126</v>
      </c>
      <c r="C47" s="13" t="s">
        <v>127</v>
      </c>
      <c r="D47" s="14" t="s">
        <v>128</v>
      </c>
      <c r="E47" s="15">
        <v>43340</v>
      </c>
      <c r="F47" s="16">
        <v>0.27100000000000002</v>
      </c>
      <c r="G47" s="16">
        <v>0.27100000000000002</v>
      </c>
      <c r="H47" s="16">
        <v>275.911</v>
      </c>
      <c r="I47" s="16" t="s">
        <v>31</v>
      </c>
      <c r="J47" s="16" t="s">
        <v>31</v>
      </c>
      <c r="K47" s="7"/>
      <c r="L47" s="7"/>
    </row>
    <row r="48" spans="1:12" ht="16.5" x14ac:dyDescent="0.25">
      <c r="A48" s="11">
        <v>29</v>
      </c>
      <c r="B48" s="12" t="s">
        <v>129</v>
      </c>
      <c r="C48" s="13" t="s">
        <v>130</v>
      </c>
      <c r="D48" s="14" t="s">
        <v>131</v>
      </c>
      <c r="E48" s="15">
        <v>43341</v>
      </c>
      <c r="F48" s="16">
        <v>1.3779999999999999</v>
      </c>
      <c r="G48" s="16" t="s">
        <v>31</v>
      </c>
      <c r="H48" s="16" t="s">
        <v>31</v>
      </c>
      <c r="I48" s="16">
        <v>1.3779999999999999</v>
      </c>
      <c r="J48" s="16">
        <v>1169.144</v>
      </c>
      <c r="K48" s="7"/>
      <c r="L48" s="7"/>
    </row>
    <row r="49" spans="1:12" ht="33" x14ac:dyDescent="0.25">
      <c r="A49" s="11">
        <v>30</v>
      </c>
      <c r="B49" s="12" t="s">
        <v>132</v>
      </c>
      <c r="C49" s="13" t="s">
        <v>133</v>
      </c>
      <c r="D49" s="14" t="s">
        <v>134</v>
      </c>
      <c r="E49" s="15">
        <v>43341</v>
      </c>
      <c r="F49" s="16">
        <v>0.51600000000000001</v>
      </c>
      <c r="G49" s="16" t="s">
        <v>31</v>
      </c>
      <c r="H49" s="16" t="s">
        <v>31</v>
      </c>
      <c r="I49" s="16">
        <v>0.51600000000000001</v>
      </c>
      <c r="J49" s="16">
        <v>437.79300000000001</v>
      </c>
      <c r="K49" s="7"/>
      <c r="L49" s="7"/>
    </row>
    <row r="50" spans="1:12" ht="16.5" x14ac:dyDescent="0.25">
      <c r="A50" s="11">
        <v>31</v>
      </c>
      <c r="B50" s="12" t="s">
        <v>135</v>
      </c>
      <c r="C50" s="13" t="s">
        <v>136</v>
      </c>
      <c r="D50" s="14" t="s">
        <v>137</v>
      </c>
      <c r="E50" s="15">
        <v>43341</v>
      </c>
      <c r="F50" s="16">
        <v>0.503</v>
      </c>
      <c r="G50" s="16" t="s">
        <v>31</v>
      </c>
      <c r="H50" s="16" t="s">
        <v>31</v>
      </c>
      <c r="I50" s="16">
        <v>0.503</v>
      </c>
      <c r="J50" s="16">
        <v>426.76299999999998</v>
      </c>
      <c r="K50" s="7"/>
      <c r="L50" s="7"/>
    </row>
    <row r="51" spans="1:12" ht="16.5" x14ac:dyDescent="0.25">
      <c r="A51" s="11">
        <v>32</v>
      </c>
      <c r="B51" s="12" t="s">
        <v>138</v>
      </c>
      <c r="C51" s="13" t="s">
        <v>139</v>
      </c>
      <c r="D51" s="14" t="s">
        <v>140</v>
      </c>
      <c r="E51" s="15">
        <v>43348</v>
      </c>
      <c r="F51" s="16">
        <v>7.4999999999999997E-2</v>
      </c>
      <c r="G51" s="16" t="s">
        <v>31</v>
      </c>
      <c r="H51" s="16" t="s">
        <v>31</v>
      </c>
      <c r="I51" s="16">
        <v>7.4999999999999997E-2</v>
      </c>
      <c r="J51" s="16">
        <v>63.633000000000003</v>
      </c>
      <c r="K51" s="7"/>
      <c r="L51" s="7"/>
    </row>
    <row r="52" spans="1:12" ht="16.5" x14ac:dyDescent="0.25">
      <c r="A52" s="11">
        <v>33</v>
      </c>
      <c r="B52" s="12" t="s">
        <v>141</v>
      </c>
      <c r="C52" s="13" t="s">
        <v>142</v>
      </c>
      <c r="D52" s="14" t="s">
        <v>143</v>
      </c>
      <c r="E52" s="15">
        <v>43340</v>
      </c>
      <c r="F52" s="16">
        <v>0.48399999999999999</v>
      </c>
      <c r="G52" s="16" t="s">
        <v>31</v>
      </c>
      <c r="H52" s="16" t="s">
        <v>31</v>
      </c>
      <c r="I52" s="16">
        <v>0.48399999999999999</v>
      </c>
      <c r="J52" s="16">
        <v>410.64299999999997</v>
      </c>
      <c r="K52" s="7"/>
      <c r="L52" s="7"/>
    </row>
    <row r="53" spans="1:12" ht="16.5" x14ac:dyDescent="0.25">
      <c r="A53" s="11">
        <v>34</v>
      </c>
      <c r="B53" s="12" t="s">
        <v>144</v>
      </c>
      <c r="C53" s="13" t="s">
        <v>145</v>
      </c>
      <c r="D53" s="14" t="s">
        <v>146</v>
      </c>
      <c r="E53" s="15">
        <v>43341</v>
      </c>
      <c r="F53" s="16">
        <v>0.39</v>
      </c>
      <c r="G53" s="16" t="s">
        <v>31</v>
      </c>
      <c r="H53" s="16" t="s">
        <v>31</v>
      </c>
      <c r="I53" s="16">
        <v>0.39</v>
      </c>
      <c r="J53" s="16">
        <v>330.89</v>
      </c>
      <c r="K53" s="7"/>
      <c r="L53" s="7"/>
    </row>
    <row r="54" spans="1:12" ht="33" x14ac:dyDescent="0.25">
      <c r="A54" s="11">
        <v>35</v>
      </c>
      <c r="B54" s="12" t="s">
        <v>147</v>
      </c>
      <c r="C54" s="13"/>
      <c r="D54" s="14"/>
      <c r="E54" s="15"/>
      <c r="F54" s="16">
        <v>2.0379999999999967</v>
      </c>
      <c r="G54" s="16" t="s">
        <v>31</v>
      </c>
      <c r="H54" s="16" t="s">
        <v>31</v>
      </c>
      <c r="I54" s="16">
        <v>2.0379999999999967</v>
      </c>
      <c r="J54" s="16">
        <v>1729.1110000000001</v>
      </c>
      <c r="K54" s="7"/>
      <c r="L54" s="16">
        <v>1729.1110000000001</v>
      </c>
    </row>
    <row r="55" spans="1:12" ht="16.5" x14ac:dyDescent="0.25">
      <c r="A55" s="11"/>
      <c r="B55" s="12"/>
      <c r="C55" s="13"/>
      <c r="D55" s="14"/>
      <c r="E55" s="15"/>
      <c r="F55" s="16">
        <v>99.999999999999986</v>
      </c>
      <c r="G55" s="16">
        <v>0.27100000000000002</v>
      </c>
      <c r="H55" s="16">
        <f>SUM(H20:H54)</f>
        <v>275.911</v>
      </c>
      <c r="I55" s="16">
        <v>99.728999999999985</v>
      </c>
      <c r="J55" s="16">
        <f>SUM(J20:J54)</f>
        <v>84029.865999999995</v>
      </c>
      <c r="K55" s="21">
        <f>H55+J55</f>
        <v>84305.776999999987</v>
      </c>
      <c r="L55" s="7">
        <f>SUM(L44:L54)</f>
        <v>2312.8339999999998</v>
      </c>
    </row>
    <row r="56" spans="1:12" ht="16.5" x14ac:dyDescent="0.25">
      <c r="A56" s="11"/>
      <c r="B56" s="12" t="s">
        <v>62</v>
      </c>
      <c r="C56" s="13"/>
      <c r="D56" s="14"/>
      <c r="E56" s="15"/>
      <c r="F56" s="16"/>
      <c r="G56" s="16" t="s">
        <v>31</v>
      </c>
      <c r="H56" s="16"/>
      <c r="I56" s="16" t="s">
        <v>31</v>
      </c>
      <c r="J56" s="16">
        <v>84889.501999999979</v>
      </c>
      <c r="K56" s="7"/>
      <c r="L56" s="7"/>
    </row>
    <row r="57" spans="1:12" ht="16.5" x14ac:dyDescent="0.25">
      <c r="A57" s="11"/>
      <c r="B57" s="12" t="s">
        <v>63</v>
      </c>
      <c r="C57" s="13"/>
      <c r="D57" s="14"/>
      <c r="E57" s="15"/>
      <c r="F57" s="16"/>
      <c r="G57" s="16" t="s">
        <v>31</v>
      </c>
      <c r="H57" s="16"/>
      <c r="I57" s="16" t="s">
        <v>31</v>
      </c>
      <c r="J57" s="20">
        <v>84889.5</v>
      </c>
      <c r="K57" s="7"/>
      <c r="L57" s="29">
        <f>J57-L55</f>
        <v>82576.665999999997</v>
      </c>
    </row>
    <row r="58" spans="1:12" x14ac:dyDescent="0.25">
      <c r="J58" s="18">
        <f>J57-J56</f>
        <v>-1.9999999785795808E-3</v>
      </c>
    </row>
  </sheetData>
  <mergeCells count="20">
    <mergeCell ref="A16:A18"/>
    <mergeCell ref="B16:B18"/>
    <mergeCell ref="C16:C18"/>
    <mergeCell ref="D16:F17"/>
    <mergeCell ref="G16:J16"/>
    <mergeCell ref="G17:H17"/>
    <mergeCell ref="I17:J17"/>
    <mergeCell ref="A11:J11"/>
    <mergeCell ref="A13:B13"/>
    <mergeCell ref="C13:G13"/>
    <mergeCell ref="H13:J13"/>
    <mergeCell ref="A14:B14"/>
    <mergeCell ref="C14:G14"/>
    <mergeCell ref="H14:J14"/>
    <mergeCell ref="A10:J10"/>
    <mergeCell ref="A5:J5"/>
    <mergeCell ref="A6:J6"/>
    <mergeCell ref="A7:J7"/>
    <mergeCell ref="A8:J8"/>
    <mergeCell ref="A9:J9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5"/>
  <sheetViews>
    <sheetView tabSelected="1" topLeftCell="A14" zoomScale="77" zoomScaleNormal="77" zoomScaleSheetLayoutView="100" workbookViewId="0">
      <selection activeCell="D37" sqref="D37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0" t="s">
        <v>19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6.5" x14ac:dyDescent="0.25">
      <c r="A6" s="30" t="s">
        <v>2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16.5" x14ac:dyDescent="0.25">
      <c r="A7" s="30" t="s">
        <v>3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6.5" x14ac:dyDescent="0.25">
      <c r="A8" s="30" t="s">
        <v>20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6.5" x14ac:dyDescent="0.25">
      <c r="A9" s="30" t="s">
        <v>21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16.5" x14ac:dyDescent="0.25">
      <c r="A10" s="30" t="s">
        <v>22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6.5" x14ac:dyDescent="0.25">
      <c r="A11" s="30" t="s">
        <v>23</v>
      </c>
      <c r="B11" s="30"/>
      <c r="C11" s="30"/>
      <c r="D11" s="30"/>
      <c r="E11" s="30"/>
      <c r="F11" s="30"/>
      <c r="G11" s="30"/>
      <c r="H11" s="30"/>
      <c r="I11" s="30"/>
      <c r="J11" s="30"/>
    </row>
    <row r="13" spans="1:10" ht="37.5" customHeight="1" x14ac:dyDescent="0.25">
      <c r="A13" s="31" t="s">
        <v>8</v>
      </c>
      <c r="B13" s="31"/>
      <c r="C13" s="32" t="s">
        <v>13</v>
      </c>
      <c r="D13" s="33"/>
      <c r="E13" s="33"/>
      <c r="F13" s="33"/>
      <c r="G13" s="34"/>
      <c r="H13" s="32" t="s">
        <v>14</v>
      </c>
      <c r="I13" s="33"/>
      <c r="J13" s="34"/>
    </row>
    <row r="14" spans="1:10" ht="16.5" x14ac:dyDescent="0.25">
      <c r="A14" s="31" t="s">
        <v>25</v>
      </c>
      <c r="B14" s="31"/>
      <c r="C14" s="31" t="s">
        <v>26</v>
      </c>
      <c r="D14" s="31"/>
      <c r="E14" s="31"/>
      <c r="F14" s="31"/>
      <c r="G14" s="31"/>
      <c r="H14" s="31" t="s">
        <v>148</v>
      </c>
      <c r="I14" s="31"/>
      <c r="J14" s="31"/>
    </row>
    <row r="16" spans="1:10" ht="71.25" customHeight="1" x14ac:dyDescent="0.25">
      <c r="A16" s="35" t="s">
        <v>4</v>
      </c>
      <c r="B16" s="35" t="s">
        <v>5</v>
      </c>
      <c r="C16" s="35" t="s">
        <v>6</v>
      </c>
      <c r="D16" s="36" t="s">
        <v>15</v>
      </c>
      <c r="E16" s="37"/>
      <c r="F16" s="38"/>
      <c r="G16" s="32" t="s">
        <v>18</v>
      </c>
      <c r="H16" s="33"/>
      <c r="I16" s="33"/>
      <c r="J16" s="34"/>
    </row>
    <row r="17" spans="1:12" ht="27.75" customHeight="1" x14ac:dyDescent="0.25">
      <c r="A17" s="35"/>
      <c r="B17" s="35"/>
      <c r="C17" s="35"/>
      <c r="D17" s="39"/>
      <c r="E17" s="40"/>
      <c r="F17" s="41"/>
      <c r="G17" s="31" t="s">
        <v>10</v>
      </c>
      <c r="H17" s="31"/>
      <c r="I17" s="31" t="s">
        <v>11</v>
      </c>
      <c r="J17" s="31"/>
    </row>
    <row r="18" spans="1:12" ht="74.25" customHeight="1" x14ac:dyDescent="0.25">
      <c r="A18" s="35"/>
      <c r="B18" s="35"/>
      <c r="C18" s="35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38</v>
      </c>
      <c r="C20" s="13" t="s">
        <v>39</v>
      </c>
      <c r="D20" s="14" t="s">
        <v>149</v>
      </c>
      <c r="E20" s="15">
        <v>43341</v>
      </c>
      <c r="F20" s="16">
        <v>71.475999999999999</v>
      </c>
      <c r="G20" s="16" t="s">
        <v>31</v>
      </c>
      <c r="H20" s="16" t="s">
        <v>31</v>
      </c>
      <c r="I20" s="16">
        <v>71.475999999999999</v>
      </c>
      <c r="J20" s="19">
        <f>7122.11-0.001</f>
        <v>7122.1089999999995</v>
      </c>
      <c r="K20" s="7"/>
      <c r="L20" s="7"/>
    </row>
    <row r="21" spans="1:12" ht="16.5" x14ac:dyDescent="0.25">
      <c r="A21" s="11">
        <v>2</v>
      </c>
      <c r="B21" s="12" t="s">
        <v>101</v>
      </c>
      <c r="C21" s="13" t="s">
        <v>102</v>
      </c>
      <c r="D21" s="14" t="s">
        <v>150</v>
      </c>
      <c r="E21" s="15">
        <v>43348</v>
      </c>
      <c r="F21" s="16">
        <v>1.288</v>
      </c>
      <c r="G21" s="16" t="s">
        <v>31</v>
      </c>
      <c r="H21" s="16" t="s">
        <v>31</v>
      </c>
      <c r="I21" s="16">
        <v>1.288</v>
      </c>
      <c r="J21" s="16">
        <v>128.34100000000001</v>
      </c>
      <c r="K21" s="7"/>
      <c r="L21" s="7"/>
    </row>
    <row r="22" spans="1:12" ht="16.5" x14ac:dyDescent="0.25">
      <c r="A22" s="11">
        <v>3</v>
      </c>
      <c r="B22" s="12" t="s">
        <v>56</v>
      </c>
      <c r="C22" s="13" t="s">
        <v>57</v>
      </c>
      <c r="D22" s="14" t="s">
        <v>151</v>
      </c>
      <c r="E22" s="15">
        <v>43348</v>
      </c>
      <c r="F22" s="16">
        <v>6.0759999999999996</v>
      </c>
      <c r="G22" s="16" t="s">
        <v>31</v>
      </c>
      <c r="H22" s="16" t="s">
        <v>31</v>
      </c>
      <c r="I22" s="16">
        <v>6.0759999999999996</v>
      </c>
      <c r="J22" s="16">
        <v>605.43299999999999</v>
      </c>
      <c r="K22" s="7"/>
      <c r="L22" s="7"/>
    </row>
    <row r="23" spans="1:12" ht="16.5" x14ac:dyDescent="0.25">
      <c r="A23" s="11">
        <v>4</v>
      </c>
      <c r="B23" s="12" t="s">
        <v>129</v>
      </c>
      <c r="C23" s="13" t="s">
        <v>130</v>
      </c>
      <c r="D23" s="14" t="s">
        <v>152</v>
      </c>
      <c r="E23" s="15">
        <v>43341</v>
      </c>
      <c r="F23" s="16">
        <v>0.84199999999999997</v>
      </c>
      <c r="G23" s="16" t="s">
        <v>31</v>
      </c>
      <c r="H23" s="16" t="s">
        <v>31</v>
      </c>
      <c r="I23" s="16">
        <v>0.84199999999999997</v>
      </c>
      <c r="J23" s="16">
        <v>83.9</v>
      </c>
      <c r="K23" s="7"/>
      <c r="L23" s="7"/>
    </row>
    <row r="24" spans="1:12" ht="16.5" x14ac:dyDescent="0.25">
      <c r="A24" s="11">
        <v>5</v>
      </c>
      <c r="B24" s="12" t="s">
        <v>82</v>
      </c>
      <c r="C24" s="13" t="s">
        <v>83</v>
      </c>
      <c r="D24" s="14" t="s">
        <v>153</v>
      </c>
      <c r="E24" s="15">
        <v>43341</v>
      </c>
      <c r="F24" s="16">
        <v>1.363</v>
      </c>
      <c r="G24" s="16">
        <v>1.363</v>
      </c>
      <c r="H24" s="16">
        <v>162.977</v>
      </c>
      <c r="I24" s="16" t="s">
        <v>31</v>
      </c>
      <c r="J24" s="16" t="s">
        <v>31</v>
      </c>
      <c r="K24" s="7"/>
      <c r="L24" s="7"/>
    </row>
    <row r="25" spans="1:12" ht="16.5" x14ac:dyDescent="0.25">
      <c r="A25" s="11">
        <v>6</v>
      </c>
      <c r="B25" s="12" t="s">
        <v>110</v>
      </c>
      <c r="C25" s="13" t="s">
        <v>111</v>
      </c>
      <c r="D25" s="14" t="s">
        <v>154</v>
      </c>
      <c r="E25" s="15">
        <v>43340</v>
      </c>
      <c r="F25" s="16">
        <v>1.304</v>
      </c>
      <c r="G25" s="16" t="s">
        <v>31</v>
      </c>
      <c r="H25" s="16" t="s">
        <v>31</v>
      </c>
      <c r="I25" s="16">
        <v>1.304</v>
      </c>
      <c r="J25" s="16">
        <v>129.935</v>
      </c>
      <c r="K25" s="7"/>
      <c r="L25" s="7"/>
    </row>
    <row r="26" spans="1:12" ht="16.5" x14ac:dyDescent="0.25">
      <c r="A26" s="11">
        <v>7</v>
      </c>
      <c r="B26" s="12" t="s">
        <v>155</v>
      </c>
      <c r="C26" s="13" t="s">
        <v>156</v>
      </c>
      <c r="D26" s="14" t="s">
        <v>157</v>
      </c>
      <c r="E26" s="15">
        <v>43340</v>
      </c>
      <c r="F26" s="16">
        <v>1.8180000000000001</v>
      </c>
      <c r="G26" s="16" t="s">
        <v>31</v>
      </c>
      <c r="H26" s="16" t="s">
        <v>31</v>
      </c>
      <c r="I26" s="16">
        <v>1.8180000000000001</v>
      </c>
      <c r="J26" s="16">
        <v>181.15199999999999</v>
      </c>
      <c r="K26" s="7"/>
      <c r="L26" s="7"/>
    </row>
    <row r="27" spans="1:12" ht="16.5" x14ac:dyDescent="0.25">
      <c r="A27" s="11">
        <v>8</v>
      </c>
      <c r="B27" s="12" t="s">
        <v>85</v>
      </c>
      <c r="C27" s="13" t="s">
        <v>86</v>
      </c>
      <c r="D27" s="14" t="s">
        <v>158</v>
      </c>
      <c r="E27" s="15">
        <v>43349</v>
      </c>
      <c r="F27" s="16">
        <v>0.65900000000000003</v>
      </c>
      <c r="G27" s="16" t="s">
        <v>31</v>
      </c>
      <c r="H27" s="16" t="s">
        <v>31</v>
      </c>
      <c r="I27" s="16">
        <v>0.65900000000000003</v>
      </c>
      <c r="J27" s="16">
        <v>65.665000000000006</v>
      </c>
      <c r="K27" s="7"/>
      <c r="L27" s="7"/>
    </row>
    <row r="28" spans="1:12" ht="16.5" x14ac:dyDescent="0.25">
      <c r="A28" s="11">
        <v>9</v>
      </c>
      <c r="B28" s="12" t="s">
        <v>159</v>
      </c>
      <c r="C28" s="13" t="s">
        <v>160</v>
      </c>
      <c r="D28" s="14" t="s">
        <v>161</v>
      </c>
      <c r="E28" s="15">
        <v>43341</v>
      </c>
      <c r="F28" s="16">
        <v>2.37</v>
      </c>
      <c r="G28" s="16" t="s">
        <v>31</v>
      </c>
      <c r="H28" s="16" t="s">
        <v>31</v>
      </c>
      <c r="I28" s="16">
        <v>2.37</v>
      </c>
      <c r="J28" s="16">
        <v>236.155</v>
      </c>
      <c r="K28" s="7"/>
      <c r="L28" s="7"/>
    </row>
    <row r="29" spans="1:12" ht="33" x14ac:dyDescent="0.25">
      <c r="A29" s="11">
        <v>10</v>
      </c>
      <c r="B29" s="12" t="s">
        <v>65</v>
      </c>
      <c r="C29" s="13" t="s">
        <v>66</v>
      </c>
      <c r="D29" s="14" t="s">
        <v>162</v>
      </c>
      <c r="E29" s="15">
        <v>43340</v>
      </c>
      <c r="F29" s="16">
        <v>0.17899999999999999</v>
      </c>
      <c r="G29" s="16" t="s">
        <v>31</v>
      </c>
      <c r="H29" s="16" t="s">
        <v>31</v>
      </c>
      <c r="I29" s="16">
        <v>0.17899999999999999</v>
      </c>
      <c r="J29" s="16">
        <v>17.835999999999999</v>
      </c>
      <c r="K29" s="7"/>
      <c r="L29" s="7"/>
    </row>
    <row r="30" spans="1:12" ht="16.5" x14ac:dyDescent="0.25">
      <c r="A30" s="11">
        <v>11</v>
      </c>
      <c r="B30" s="12" t="s">
        <v>163</v>
      </c>
      <c r="C30" s="13" t="s">
        <v>164</v>
      </c>
      <c r="D30" s="14" t="s">
        <v>165</v>
      </c>
      <c r="E30" s="15">
        <v>43341</v>
      </c>
      <c r="F30" s="16">
        <v>6.4969999999999999</v>
      </c>
      <c r="G30" s="16" t="s">
        <v>31</v>
      </c>
      <c r="H30" s="16" t="s">
        <v>31</v>
      </c>
      <c r="I30" s="16">
        <v>6.4969999999999999</v>
      </c>
      <c r="J30" s="19">
        <f>647.383-0.001</f>
        <v>647.38200000000006</v>
      </c>
      <c r="K30" s="7"/>
      <c r="L30" s="7"/>
    </row>
    <row r="31" spans="1:12" ht="33" x14ac:dyDescent="0.25">
      <c r="A31" s="11">
        <v>12</v>
      </c>
      <c r="B31" s="12" t="s">
        <v>147</v>
      </c>
      <c r="C31" s="13"/>
      <c r="D31" s="14"/>
      <c r="E31" s="15"/>
      <c r="F31" s="16">
        <v>6.1280000000000001</v>
      </c>
      <c r="G31" s="16" t="s">
        <v>31</v>
      </c>
      <c r="H31" s="16" t="s">
        <v>31</v>
      </c>
      <c r="I31" s="16">
        <v>6.1280000000000001</v>
      </c>
      <c r="J31" s="16">
        <v>610.61500000000001</v>
      </c>
      <c r="K31" s="7"/>
      <c r="L31" s="7"/>
    </row>
    <row r="32" spans="1:12" ht="16.5" x14ac:dyDescent="0.25">
      <c r="A32" s="11"/>
      <c r="B32" s="12"/>
      <c r="C32" s="13"/>
      <c r="D32" s="14"/>
      <c r="E32" s="15"/>
      <c r="F32" s="16">
        <v>100</v>
      </c>
      <c r="G32" s="16">
        <v>1.363</v>
      </c>
      <c r="H32" s="16">
        <f>SUM(H20:H31)</f>
        <v>162.977</v>
      </c>
      <c r="I32" s="16">
        <v>98.637</v>
      </c>
      <c r="J32" s="16">
        <f>SUM(J20:J31)</f>
        <v>9828.5229999999992</v>
      </c>
      <c r="K32" s="21">
        <f>H32+J32</f>
        <v>9991.5</v>
      </c>
      <c r="L32" s="7"/>
    </row>
    <row r="33" spans="1:12" ht="16.5" x14ac:dyDescent="0.25">
      <c r="A33" s="11"/>
      <c r="B33" s="12" t="s">
        <v>62</v>
      </c>
      <c r="C33" s="13"/>
      <c r="D33" s="14"/>
      <c r="E33" s="15"/>
      <c r="F33" s="16"/>
      <c r="G33" s="16" t="s">
        <v>31</v>
      </c>
      <c r="H33" s="16"/>
      <c r="I33" s="16" t="s">
        <v>31</v>
      </c>
      <c r="J33" s="16">
        <v>9991.5020000000004</v>
      </c>
      <c r="K33" s="7"/>
      <c r="L33" s="7"/>
    </row>
    <row r="34" spans="1:12" ht="16.5" x14ac:dyDescent="0.25">
      <c r="A34" s="11"/>
      <c r="B34" s="12" t="s">
        <v>63</v>
      </c>
      <c r="C34" s="13"/>
      <c r="D34" s="14"/>
      <c r="E34" s="15"/>
      <c r="F34" s="16"/>
      <c r="G34" s="16" t="s">
        <v>31</v>
      </c>
      <c r="H34" s="16"/>
      <c r="I34" s="16" t="s">
        <v>31</v>
      </c>
      <c r="J34" s="20">
        <v>9991.5</v>
      </c>
      <c r="K34" s="7"/>
      <c r="L34" s="7"/>
    </row>
    <row r="35" spans="1:12" x14ac:dyDescent="0.25">
      <c r="J35" s="18">
        <f>J34-J33</f>
        <v>-2.0000000004074536E-3</v>
      </c>
    </row>
  </sheetData>
  <mergeCells count="20">
    <mergeCell ref="A16:A18"/>
    <mergeCell ref="B16:B18"/>
    <mergeCell ref="C16:C18"/>
    <mergeCell ref="D16:F17"/>
    <mergeCell ref="G16:J16"/>
    <mergeCell ref="G17:H17"/>
    <mergeCell ref="I17:J17"/>
    <mergeCell ref="A11:J11"/>
    <mergeCell ref="A13:B13"/>
    <mergeCell ref="C13:G13"/>
    <mergeCell ref="H13:J13"/>
    <mergeCell ref="A14:B14"/>
    <mergeCell ref="C14:G14"/>
    <mergeCell ref="H14:J14"/>
    <mergeCell ref="A10:J10"/>
    <mergeCell ref="A5:J5"/>
    <mergeCell ref="A6:J6"/>
    <mergeCell ref="A7:J7"/>
    <mergeCell ref="A8:J8"/>
    <mergeCell ref="A9:J9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П-К</vt:lpstr>
      <vt:lpstr>С-Кур</vt:lpstr>
      <vt:lpstr>Ю-Кур</vt:lpstr>
      <vt:lpstr>'П-К'!_РАСЧЕТ_по_Прил_4</vt:lpstr>
      <vt:lpstr>'С-Кур'!_РАСЧЕТ_по_Прил_4</vt:lpstr>
      <vt:lpstr>'Ю-Кур'!_РАСЧЕТ_по_Прил_4</vt:lpstr>
      <vt:lpstr>'П-К'!Заголовки_для_печати</vt:lpstr>
      <vt:lpstr>'С-Кур'!Заголовки_для_печати</vt:lpstr>
      <vt:lpstr>'Ю-Кур'!Заголовки_для_печати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evinogradova</dc:creator>
  <cp:lastModifiedBy>Бутырева Валентина Львовна</cp:lastModifiedBy>
  <cp:lastPrinted>2018-12-03T14:07:25Z</cp:lastPrinted>
  <dcterms:created xsi:type="dcterms:W3CDTF">2018-11-09T14:38:57Z</dcterms:created>
  <dcterms:modified xsi:type="dcterms:W3CDTF">2019-01-15T14:57:18Z</dcterms:modified>
</cp:coreProperties>
</file>