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2625" windowWidth="16905" windowHeight="9210" activeTab="5"/>
  </bookViews>
  <sheets>
    <sheet name="В-Сах" sheetId="2" r:id="rId1"/>
    <sheet name="З-Б_нет_ОДУ" sheetId="3" r:id="rId2"/>
    <sheet name="З-Сах" sheetId="4" r:id="rId3"/>
    <sheet name="К-К" sheetId="5" r:id="rId4"/>
    <sheet name="Приморье" sheetId="6" r:id="rId5"/>
    <sheet name="СОМ" sheetId="7" r:id="rId6"/>
  </sheets>
  <definedNames>
    <definedName name="_РАСЧЕТ_по_Прил_4" localSheetId="0">'В-Сах'!$B$18:$J$26</definedName>
    <definedName name="_РАСЧЕТ_по_Прил_4" localSheetId="1">'З-Б_нет_ОДУ'!$B$18:$J$24</definedName>
    <definedName name="_РАСЧЕТ_по_Прил_4" localSheetId="2">'З-Сах'!$B$18:$J$35</definedName>
    <definedName name="_РАСЧЕТ_по_Прил_4" localSheetId="3">'К-К'!$B$18:$J$33</definedName>
    <definedName name="_РАСЧЕТ_по_Прил_4" localSheetId="4">Приморье!$B$18:$J$33</definedName>
    <definedName name="_РАСЧЕТ_по_Прил_4" localSheetId="5">СОМ!$B$18:$J$34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'З-Б_нет_ОДУ'!$B$18:$J$18</definedName>
    <definedName name="_xlnm._FilterDatabase" localSheetId="2" hidden="1">'З-Сах'!$B$18:$J$18</definedName>
    <definedName name="_xlnm._FilterDatabase" localSheetId="3" hidden="1">'К-К'!$B$18:$J$18</definedName>
    <definedName name="_xlnm._FilterDatabase" localSheetId="4" hidden="1">Приморье!$B$18:$J$18</definedName>
    <definedName name="_xlnm._FilterDatabase" localSheetId="5" hidden="1">СОМ!$B$18:$J$18</definedName>
    <definedName name="_xlnm.Print_Titles" localSheetId="0">'В-Сах'!$19:$19</definedName>
    <definedName name="_xlnm.Print_Titles" localSheetId="1">'З-Б_нет_ОДУ'!$19:$19</definedName>
    <definedName name="_xlnm.Print_Titles" localSheetId="2">'З-Сах'!$19:$19</definedName>
    <definedName name="_xlnm.Print_Titles" localSheetId="3">'К-К'!$19:$19</definedName>
    <definedName name="_xlnm.Print_Titles" localSheetId="4">Приморье!$19:$19</definedName>
    <definedName name="_xlnm.Print_Titles" localSheetId="5">СОМ!$19:$19</definedName>
  </definedNames>
  <calcPr calcId="145621"/>
</workbook>
</file>

<file path=xl/calcChain.xml><?xml version="1.0" encoding="utf-8"?>
<calcChain xmlns="http://schemas.openxmlformats.org/spreadsheetml/2006/main">
  <c r="I32" i="7" l="1"/>
  <c r="I31" i="6"/>
  <c r="I31" i="5"/>
  <c r="I33" i="4"/>
  <c r="J27" i="7" l="1"/>
  <c r="J32" i="7"/>
  <c r="J35" i="7"/>
  <c r="J23" i="6"/>
  <c r="J31" i="6"/>
  <c r="J34" i="6"/>
  <c r="J20" i="5"/>
  <c r="J31" i="5" s="1"/>
  <c r="J34" i="5"/>
</calcChain>
</file>

<file path=xl/sharedStrings.xml><?xml version="1.0" encoding="utf-8"?>
<sst xmlns="http://schemas.openxmlformats.org/spreadsheetml/2006/main" count="492" uniqueCount="127">
  <si>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</si>
  <si>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</si>
  <si>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</si>
  <si>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</si>
  <si>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</si>
  <si>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</si>
  <si>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</si>
  <si>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</si>
  <si>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</si>
  <si>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</si>
  <si>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</si>
  <si>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</si>
  <si>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</si>
  <si>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</si>
  <si>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</si>
  <si>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</si>
  <si>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</si>
  <si>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</si>
  <si>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</si>
  <si>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</si>
  <si>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</si>
  <si>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</si>
  <si>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</si>
  <si>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</si>
  <si>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</si>
  <si>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Креветка северная </t>
  </si>
  <si>
    <t>Дальневосточный рыбохозяйственный бассейн</t>
  </si>
  <si>
    <t>Восточно-Сахалинская подзона</t>
  </si>
  <si>
    <t>ООО «Магаданрыба»</t>
  </si>
  <si>
    <t>4909056047</t>
  </si>
  <si>
    <t>ДВ-М-651</t>
  </si>
  <si>
    <t>-</t>
  </si>
  <si>
    <t>ООО «Промфлот»</t>
  </si>
  <si>
    <t>6501259414</t>
  </si>
  <si>
    <t>ДВ-М-652</t>
  </si>
  <si>
    <t>ООО «Босантур-2»</t>
  </si>
  <si>
    <t>2721110998</t>
  </si>
  <si>
    <t>ДВ-М-653</t>
  </si>
  <si>
    <t>ООО «Аквариус»</t>
  </si>
  <si>
    <t>2720046210</t>
  </si>
  <si>
    <t>ДВ-М-654</t>
  </si>
  <si>
    <t>ОДУсумма</t>
  </si>
  <si>
    <t>ОДУутв</t>
  </si>
  <si>
    <t>Западно-Беринговоморская зона</t>
  </si>
  <si>
    <t>ООО «Аквамарин»</t>
  </si>
  <si>
    <t>6501255032</t>
  </si>
  <si>
    <t>ДВ-М-667</t>
  </si>
  <si>
    <t>Изъятые, нераспределенные доли/квоты</t>
  </si>
  <si>
    <t>Западно-Сахалинская подзона</t>
  </si>
  <si>
    <t>ПАО «Дальрыба»</t>
  </si>
  <si>
    <t>2500000073</t>
  </si>
  <si>
    <t>ДВ-М-658</t>
  </si>
  <si>
    <t>АО «МСК Востоктранссервис»</t>
  </si>
  <si>
    <t>2538003718</t>
  </si>
  <si>
    <t>ДВ-М-665</t>
  </si>
  <si>
    <t>ООО «Оплот Мира»</t>
  </si>
  <si>
    <t>6505004791</t>
  </si>
  <si>
    <t>ДВ-М-664</t>
  </si>
  <si>
    <t>ООО «Далькреветка»</t>
  </si>
  <si>
    <t>6501243982</t>
  </si>
  <si>
    <t>ДВ-М-663</t>
  </si>
  <si>
    <t>ДВ-М-662</t>
  </si>
  <si>
    <t>ДВ-М-661</t>
  </si>
  <si>
    <t>СПК «РК «Дружба»</t>
  </si>
  <si>
    <t>6507000094</t>
  </si>
  <si>
    <t>ДВ-М-666</t>
  </si>
  <si>
    <t>ДВ-М-659</t>
  </si>
  <si>
    <t>ЗАО «ТЕФИДА»</t>
  </si>
  <si>
    <t>2539107572</t>
  </si>
  <si>
    <t>ДВ-М-657</t>
  </si>
  <si>
    <t>СП ООО «Вакканай»</t>
  </si>
  <si>
    <t>6505001889</t>
  </si>
  <si>
    <t>ДВ-М-656</t>
  </si>
  <si>
    <t>ДВ-М-655</t>
  </si>
  <si>
    <t>ДВ-М-660</t>
  </si>
  <si>
    <t xml:space="preserve">Камчатско-Курильская подзона </t>
  </si>
  <si>
    <t>ДВ-М-668</t>
  </si>
  <si>
    <t>ООО «Поларис»</t>
  </si>
  <si>
    <t>4101138370</t>
  </si>
  <si>
    <t>ДВ-М-669</t>
  </si>
  <si>
    <t>ООО «Магаданрыба 2»</t>
  </si>
  <si>
    <t>4909122123</t>
  </si>
  <si>
    <t>ДВ-М-670</t>
  </si>
  <si>
    <t>ДВ-М-671</t>
  </si>
  <si>
    <t>ПАО «ПБТФ»</t>
  </si>
  <si>
    <t>2518000814</t>
  </si>
  <si>
    <t>ДВ-М-672</t>
  </si>
  <si>
    <t>ДВ-М-673</t>
  </si>
  <si>
    <t>ДВ-М-674</t>
  </si>
  <si>
    <t>ДВ-М-675</t>
  </si>
  <si>
    <t>ДВ-М-676</t>
  </si>
  <si>
    <t>ООО «Инсоф Марин»</t>
  </si>
  <si>
    <t>2508052972</t>
  </si>
  <si>
    <t>ДВ-М-677</t>
  </si>
  <si>
    <t>ДВ-М-678</t>
  </si>
  <si>
    <t xml:space="preserve">подзона Приморье </t>
  </si>
  <si>
    <t>ДВ-М-2287</t>
  </si>
  <si>
    <t>ДВ-М-643</t>
  </si>
  <si>
    <t>ДВ-М-2286</t>
  </si>
  <si>
    <t>ДВ-М-644</t>
  </si>
  <si>
    <t>ДВ-М-645</t>
  </si>
  <si>
    <t>ООО «Морской Бриз»</t>
  </si>
  <si>
    <t>2505008333</t>
  </si>
  <si>
    <t>ДВ-М-646</t>
  </si>
  <si>
    <t>ООО «Новофиш»</t>
  </si>
  <si>
    <t>2721212301</t>
  </si>
  <si>
    <t>ДВ-М-647</t>
  </si>
  <si>
    <t>ДВ-М-648</t>
  </si>
  <si>
    <t>ДВ-М-649</t>
  </si>
  <si>
    <t>ДВ-М-650</t>
  </si>
  <si>
    <t>Северо-Охотоморская подзона</t>
  </si>
  <si>
    <t>ДВ-М-679</t>
  </si>
  <si>
    <t>ДВ-М-680</t>
  </si>
  <si>
    <t>Рыбколхоз им. Ленина</t>
  </si>
  <si>
    <t>2715000919</t>
  </si>
  <si>
    <t>ДВ-М-681</t>
  </si>
  <si>
    <t>ДВ-М-682</t>
  </si>
  <si>
    <t>ДВ-М-683</t>
  </si>
  <si>
    <t>ДВ-М-684</t>
  </si>
  <si>
    <t>ООО «Фаворит»</t>
  </si>
  <si>
    <t>2721220976</t>
  </si>
  <si>
    <t>ДВ-М-685</t>
  </si>
  <si>
    <t>ДВ-М-686</t>
  </si>
  <si>
    <t>ДВ-М-687</t>
  </si>
  <si>
    <t>ДВ-М-688</t>
  </si>
  <si>
    <t>ДВ-М-689</t>
  </si>
  <si>
    <t>ДВ-М-690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</si>
</sst>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6"/>
  <sheetViews>
    <sheetView view="pageBreakPreview" zoomScale="64" zoomScaleNormal="100" zoomScaleSheetLayoutView="64" workbookViewId="0">
      <selection activeCell="B27" sqref="B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27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43335</v>
      </c>
      <c r="F20" s="16">
        <v>9.8260000000000005</v>
      </c>
      <c r="G20" s="16" t="s">
        <v>31</v>
      </c>
      <c r="H20" s="16" t="s">
        <v>31</v>
      </c>
      <c r="I20" s="16">
        <v>9.8260000000000005</v>
      </c>
      <c r="J20" s="16">
        <v>31.099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24.143000000000001</v>
      </c>
      <c r="G21" s="16" t="s">
        <v>31</v>
      </c>
      <c r="H21" s="16" t="s">
        <v>31</v>
      </c>
      <c r="I21" s="16">
        <v>24.143000000000001</v>
      </c>
      <c r="J21" s="16">
        <v>76.412999999999997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43343</v>
      </c>
      <c r="F22" s="16">
        <v>17.254999999999999</v>
      </c>
      <c r="G22" s="21" t="s">
        <v>31</v>
      </c>
      <c r="H22" s="21" t="s">
        <v>31</v>
      </c>
      <c r="I22" s="21">
        <v>17.254999999999999</v>
      </c>
      <c r="J22" s="21">
        <v>54.612000000000002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43343</v>
      </c>
      <c r="F23" s="16">
        <v>48.776000000000003</v>
      </c>
      <c r="G23" s="21" t="s">
        <v>31</v>
      </c>
      <c r="H23" s="21" t="s">
        <v>31</v>
      </c>
      <c r="I23" s="21">
        <v>48.776000000000003</v>
      </c>
      <c r="J23" s="21">
        <v>154.376</v>
      </c>
      <c r="K23" s="7"/>
      <c r="L23" s="7"/>
    </row>
    <row r="24" spans="1:12" ht="16.5" x14ac:dyDescent="0.25">
      <c r="A24" s="11"/>
      <c r="B24" s="12"/>
      <c r="C24" s="13"/>
      <c r="D24" s="14"/>
      <c r="E24" s="15"/>
      <c r="F24" s="16">
        <v>100</v>
      </c>
      <c r="G24" s="16" t="s">
        <v>31</v>
      </c>
      <c r="H24" s="16" t="s">
        <v>31</v>
      </c>
      <c r="I24" s="16">
        <v>33.969000000000001</v>
      </c>
      <c r="J24" s="16">
        <v>316.5</v>
      </c>
      <c r="K24" s="7"/>
      <c r="L24" s="7"/>
    </row>
    <row r="25" spans="1:12" ht="16.5" x14ac:dyDescent="0.25">
      <c r="A25" s="11"/>
      <c r="B25" s="12" t="s">
        <v>41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8">
        <v>316.5</v>
      </c>
      <c r="K25" s="7"/>
      <c r="L25" s="7"/>
    </row>
    <row r="26" spans="1:12" ht="16.5" x14ac:dyDescent="0.25">
      <c r="A26" s="11"/>
      <c r="B26" s="12" t="s">
        <v>42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316.5</v>
      </c>
      <c r="K26" s="7"/>
      <c r="L26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4"/>
  <sheetViews>
    <sheetView view="pageBreakPreview" zoomScale="69" zoomScaleNormal="100" zoomScaleSheetLayoutView="69" workbookViewId="0">
      <selection activeCell="G21" sqref="G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43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44</v>
      </c>
      <c r="C20" s="13" t="s">
        <v>45</v>
      </c>
      <c r="D20" s="14" t="s">
        <v>46</v>
      </c>
      <c r="E20" s="15">
        <v>43342</v>
      </c>
      <c r="F20" s="16">
        <v>15.7</v>
      </c>
      <c r="G20" s="16" t="s">
        <v>31</v>
      </c>
      <c r="H20" s="16" t="s">
        <v>31</v>
      </c>
      <c r="I20" s="16">
        <v>15.7</v>
      </c>
      <c r="J20" s="16" t="s">
        <v>31</v>
      </c>
      <c r="K20" s="7"/>
      <c r="L20" s="7"/>
    </row>
    <row r="21" spans="1:12" ht="33" x14ac:dyDescent="0.25">
      <c r="A21" s="11">
        <v>2</v>
      </c>
      <c r="B21" s="12" t="s">
        <v>47</v>
      </c>
      <c r="C21" s="13"/>
      <c r="D21" s="14"/>
      <c r="E21" s="15"/>
      <c r="F21" s="16">
        <v>84.3</v>
      </c>
      <c r="G21" s="16" t="s">
        <v>31</v>
      </c>
      <c r="H21" s="16" t="s">
        <v>31</v>
      </c>
      <c r="I21" s="16">
        <v>84.3</v>
      </c>
      <c r="J21" s="16" t="s">
        <v>31</v>
      </c>
      <c r="K21" s="7"/>
      <c r="L21" s="7"/>
    </row>
    <row r="22" spans="1:12" ht="16.5" x14ac:dyDescent="0.25">
      <c r="A22" s="11"/>
      <c r="B22" s="12"/>
      <c r="C22" s="13"/>
      <c r="D22" s="14"/>
      <c r="E22" s="15"/>
      <c r="F22" s="16">
        <v>100</v>
      </c>
      <c r="G22" s="16" t="s">
        <v>31</v>
      </c>
      <c r="H22" s="16" t="s">
        <v>31</v>
      </c>
      <c r="I22" s="16">
        <v>100</v>
      </c>
      <c r="J22" s="16" t="s">
        <v>31</v>
      </c>
      <c r="K22" s="7"/>
      <c r="L22" s="7"/>
    </row>
    <row r="23" spans="1:12" ht="16.5" x14ac:dyDescent="0.25">
      <c r="A23" s="11"/>
      <c r="B23" s="12" t="s">
        <v>41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16" t="s">
        <v>31</v>
      </c>
      <c r="K23" s="7"/>
      <c r="L23" s="7"/>
    </row>
    <row r="24" spans="1:12" ht="16.5" x14ac:dyDescent="0.25">
      <c r="A24" s="11"/>
      <c r="B24" s="12" t="s">
        <v>42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6" t="s">
        <v>31</v>
      </c>
      <c r="K24" s="7"/>
      <c r="L24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view="pageBreakPreview" topLeftCell="A12" zoomScale="71" zoomScaleNormal="100" zoomScaleSheetLayoutView="71" workbookViewId="0">
      <selection activeCell="G31" sqref="G31:J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48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49</v>
      </c>
      <c r="C20" s="13" t="s">
        <v>50</v>
      </c>
      <c r="D20" s="14" t="s">
        <v>51</v>
      </c>
      <c r="E20" s="15">
        <v>43343</v>
      </c>
      <c r="F20" s="16">
        <v>0.89800000000000002</v>
      </c>
      <c r="G20" s="16" t="s">
        <v>31</v>
      </c>
      <c r="H20" s="16" t="s">
        <v>31</v>
      </c>
      <c r="I20" s="16">
        <v>0.89800000000000002</v>
      </c>
      <c r="J20" s="16">
        <v>12.848000000000001</v>
      </c>
      <c r="K20" s="7"/>
      <c r="L20" s="7"/>
    </row>
    <row r="21" spans="1:12" ht="16.5" x14ac:dyDescent="0.25">
      <c r="A21" s="11">
        <v>2</v>
      </c>
      <c r="B21" s="12" t="s">
        <v>52</v>
      </c>
      <c r="C21" s="13" t="s">
        <v>53</v>
      </c>
      <c r="D21" s="14" t="s">
        <v>54</v>
      </c>
      <c r="E21" s="15">
        <v>43342</v>
      </c>
      <c r="F21" s="16">
        <v>1.62</v>
      </c>
      <c r="G21" s="16" t="s">
        <v>31</v>
      </c>
      <c r="H21" s="16" t="s">
        <v>31</v>
      </c>
      <c r="I21" s="16">
        <v>1.62</v>
      </c>
      <c r="J21" s="16">
        <v>23.177</v>
      </c>
      <c r="K21" s="7"/>
      <c r="L21" s="7"/>
    </row>
    <row r="22" spans="1:12" ht="16.5" x14ac:dyDescent="0.25">
      <c r="A22" s="11">
        <v>3</v>
      </c>
      <c r="B22" s="12" t="s">
        <v>55</v>
      </c>
      <c r="C22" s="13" t="s">
        <v>56</v>
      </c>
      <c r="D22" s="14" t="s">
        <v>57</v>
      </c>
      <c r="E22" s="15">
        <v>43342</v>
      </c>
      <c r="F22" s="16">
        <v>21.777999999999999</v>
      </c>
      <c r="G22" s="21" t="s">
        <v>31</v>
      </c>
      <c r="H22" s="21" t="s">
        <v>31</v>
      </c>
      <c r="I22" s="21">
        <v>21.777999999999999</v>
      </c>
      <c r="J22" s="21">
        <v>311.57799999999997</v>
      </c>
      <c r="K22" s="7"/>
      <c r="L22" s="7"/>
    </row>
    <row r="23" spans="1:12" ht="16.5" x14ac:dyDescent="0.25">
      <c r="A23" s="11">
        <v>4</v>
      </c>
      <c r="B23" s="12" t="s">
        <v>58</v>
      </c>
      <c r="C23" s="13" t="s">
        <v>59</v>
      </c>
      <c r="D23" s="14" t="s">
        <v>60</v>
      </c>
      <c r="E23" s="15">
        <v>43342</v>
      </c>
      <c r="F23" s="16">
        <v>18.873999999999999</v>
      </c>
      <c r="G23" s="16" t="s">
        <v>31</v>
      </c>
      <c r="H23" s="16" t="s">
        <v>31</v>
      </c>
      <c r="I23" s="16">
        <v>18.873999999999999</v>
      </c>
      <c r="J23" s="16">
        <v>270.02999999999997</v>
      </c>
      <c r="K23" s="7"/>
      <c r="L23" s="7"/>
    </row>
    <row r="24" spans="1:12" ht="16.5" x14ac:dyDescent="0.25">
      <c r="A24" s="11">
        <v>5</v>
      </c>
      <c r="B24" s="12" t="s">
        <v>28</v>
      </c>
      <c r="C24" s="13" t="s">
        <v>29</v>
      </c>
      <c r="D24" s="14" t="s">
        <v>61</v>
      </c>
      <c r="E24" s="15">
        <v>43343</v>
      </c>
      <c r="F24" s="16">
        <v>20.87</v>
      </c>
      <c r="G24" s="16" t="s">
        <v>31</v>
      </c>
      <c r="H24" s="16" t="s">
        <v>31</v>
      </c>
      <c r="I24" s="16">
        <v>20.87</v>
      </c>
      <c r="J24" s="16">
        <v>298.58699999999999</v>
      </c>
      <c r="K24" s="7"/>
      <c r="L24" s="7"/>
    </row>
    <row r="25" spans="1:12" ht="16.5" x14ac:dyDescent="0.25">
      <c r="A25" s="11">
        <v>6</v>
      </c>
      <c r="B25" s="12" t="s">
        <v>38</v>
      </c>
      <c r="C25" s="13" t="s">
        <v>39</v>
      </c>
      <c r="D25" s="14" t="s">
        <v>62</v>
      </c>
      <c r="E25" s="15">
        <v>43343</v>
      </c>
      <c r="F25" s="16">
        <v>2.2090000000000001</v>
      </c>
      <c r="G25" s="21" t="s">
        <v>31</v>
      </c>
      <c r="H25" s="21" t="s">
        <v>31</v>
      </c>
      <c r="I25" s="21">
        <v>2.2090000000000001</v>
      </c>
      <c r="J25" s="21">
        <v>31.603999999999999</v>
      </c>
      <c r="K25" s="7"/>
      <c r="L25" s="7"/>
    </row>
    <row r="26" spans="1:12" ht="16.5" x14ac:dyDescent="0.25">
      <c r="A26" s="11">
        <v>7</v>
      </c>
      <c r="B26" s="12" t="s">
        <v>63</v>
      </c>
      <c r="C26" s="13" t="s">
        <v>64</v>
      </c>
      <c r="D26" s="14" t="s">
        <v>65</v>
      </c>
      <c r="E26" s="15">
        <v>43342</v>
      </c>
      <c r="F26" s="16">
        <v>0.53400000000000003</v>
      </c>
      <c r="G26" s="16" t="s">
        <v>31</v>
      </c>
      <c r="H26" s="16" t="s">
        <v>31</v>
      </c>
      <c r="I26" s="16">
        <v>0.53400000000000003</v>
      </c>
      <c r="J26" s="16">
        <v>7.64</v>
      </c>
      <c r="K26" s="7"/>
      <c r="L26" s="7"/>
    </row>
    <row r="27" spans="1:12" ht="16.5" x14ac:dyDescent="0.25">
      <c r="A27" s="11">
        <v>8</v>
      </c>
      <c r="B27" s="12" t="s">
        <v>44</v>
      </c>
      <c r="C27" s="13" t="s">
        <v>45</v>
      </c>
      <c r="D27" s="14" t="s">
        <v>66</v>
      </c>
      <c r="E27" s="15">
        <v>43342</v>
      </c>
      <c r="F27" s="16">
        <v>17.88</v>
      </c>
      <c r="G27" s="16" t="s">
        <v>31</v>
      </c>
      <c r="H27" s="16" t="s">
        <v>31</v>
      </c>
      <c r="I27" s="16">
        <v>17.88</v>
      </c>
      <c r="J27" s="16">
        <v>255.809</v>
      </c>
      <c r="K27" s="7"/>
      <c r="L27" s="7"/>
    </row>
    <row r="28" spans="1:12" ht="16.5" x14ac:dyDescent="0.25">
      <c r="A28" s="11">
        <v>9</v>
      </c>
      <c r="B28" s="12" t="s">
        <v>67</v>
      </c>
      <c r="C28" s="13" t="s">
        <v>68</v>
      </c>
      <c r="D28" s="14" t="s">
        <v>69</v>
      </c>
      <c r="E28" s="15">
        <v>43341</v>
      </c>
      <c r="F28" s="16">
        <v>2.3519999999999999</v>
      </c>
      <c r="G28" s="16" t="s">
        <v>31</v>
      </c>
      <c r="H28" s="16" t="s">
        <v>31</v>
      </c>
      <c r="I28" s="16">
        <v>2.3519999999999999</v>
      </c>
      <c r="J28" s="16">
        <v>33.65</v>
      </c>
      <c r="K28" s="7"/>
      <c r="L28" s="7"/>
    </row>
    <row r="29" spans="1:12" ht="16.5" x14ac:dyDescent="0.25">
      <c r="A29" s="11">
        <v>10</v>
      </c>
      <c r="B29" s="12" t="s">
        <v>70</v>
      </c>
      <c r="C29" s="13" t="s">
        <v>71</v>
      </c>
      <c r="D29" s="14" t="s">
        <v>72</v>
      </c>
      <c r="E29" s="15">
        <v>43342</v>
      </c>
      <c r="F29" s="16">
        <v>0.89200000000000002</v>
      </c>
      <c r="G29" s="16" t="s">
        <v>31</v>
      </c>
      <c r="H29" s="16" t="s">
        <v>31</v>
      </c>
      <c r="I29" s="16">
        <v>0.89200000000000002</v>
      </c>
      <c r="J29" s="16">
        <v>12.762</v>
      </c>
      <c r="K29" s="7"/>
      <c r="L29" s="7"/>
    </row>
    <row r="30" spans="1:12" ht="16.5" x14ac:dyDescent="0.25">
      <c r="A30" s="11">
        <v>11</v>
      </c>
      <c r="B30" s="12" t="s">
        <v>32</v>
      </c>
      <c r="C30" s="13" t="s">
        <v>33</v>
      </c>
      <c r="D30" s="14" t="s">
        <v>73</v>
      </c>
      <c r="E30" s="15">
        <v>43342</v>
      </c>
      <c r="F30" s="16">
        <v>11.423999999999999</v>
      </c>
      <c r="G30" s="16" t="s">
        <v>31</v>
      </c>
      <c r="H30" s="16" t="s">
        <v>31</v>
      </c>
      <c r="I30" s="16">
        <v>11.423999999999999</v>
      </c>
      <c r="J30" s="16">
        <v>163.44300000000001</v>
      </c>
      <c r="K30" s="7"/>
      <c r="L30" s="7"/>
    </row>
    <row r="31" spans="1:12" ht="16.5" x14ac:dyDescent="0.25">
      <c r="A31" s="11">
        <v>12</v>
      </c>
      <c r="B31" s="12" t="s">
        <v>35</v>
      </c>
      <c r="C31" s="13" t="s">
        <v>36</v>
      </c>
      <c r="D31" s="14" t="s">
        <v>74</v>
      </c>
      <c r="E31" s="15">
        <v>43343</v>
      </c>
      <c r="F31" s="16">
        <v>0.65400000000000003</v>
      </c>
      <c r="G31" s="21" t="s">
        <v>31</v>
      </c>
      <c r="H31" s="21" t="s">
        <v>31</v>
      </c>
      <c r="I31" s="21">
        <v>0.65400000000000003</v>
      </c>
      <c r="J31" s="21">
        <v>9.3569999999999993</v>
      </c>
      <c r="K31" s="7"/>
      <c r="L31" s="7"/>
    </row>
    <row r="32" spans="1:12" ht="33" x14ac:dyDescent="0.25">
      <c r="A32" s="11">
        <v>13</v>
      </c>
      <c r="B32" s="12" t="s">
        <v>47</v>
      </c>
      <c r="C32" s="13"/>
      <c r="D32" s="14"/>
      <c r="E32" s="15"/>
      <c r="F32" s="16">
        <v>1.5000000000000568E-2</v>
      </c>
      <c r="G32" s="16" t="s">
        <v>31</v>
      </c>
      <c r="H32" s="16" t="s">
        <v>31</v>
      </c>
      <c r="I32" s="16">
        <v>1.5000000000000568E-2</v>
      </c>
      <c r="J32" s="16">
        <v>0.215</v>
      </c>
      <c r="K32" s="7"/>
      <c r="L32" s="7"/>
    </row>
    <row r="33" spans="1:12" ht="16.5" x14ac:dyDescent="0.25">
      <c r="A33" s="11"/>
      <c r="B33" s="12"/>
      <c r="C33" s="13"/>
      <c r="D33" s="14"/>
      <c r="E33" s="15"/>
      <c r="F33" s="16">
        <v>100</v>
      </c>
      <c r="G33" s="16" t="s">
        <v>31</v>
      </c>
      <c r="H33" s="16" t="s">
        <v>31</v>
      </c>
      <c r="I33" s="16">
        <f>SUM(I20:I32)</f>
        <v>100.00000000000001</v>
      </c>
      <c r="J33" s="16">
        <v>1430.7</v>
      </c>
      <c r="K33" s="7"/>
      <c r="L33" s="7"/>
    </row>
    <row r="34" spans="1:12" ht="16.5" x14ac:dyDescent="0.25">
      <c r="A34" s="11"/>
      <c r="B34" s="12" t="s">
        <v>41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8">
        <v>1430.7</v>
      </c>
      <c r="K34" s="7"/>
      <c r="L34" s="7"/>
    </row>
    <row r="35" spans="1:12" ht="16.5" x14ac:dyDescent="0.25">
      <c r="A35" s="11"/>
      <c r="B35" s="12" t="s">
        <v>42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8">
        <v>1430.7</v>
      </c>
      <c r="K35" s="7"/>
      <c r="L35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topLeftCell="A7" zoomScale="73" zoomScaleNormal="73" zoomScaleSheetLayoutView="100" workbookViewId="0">
      <selection activeCell="M18" sqref="M1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75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32</v>
      </c>
      <c r="C20" s="13" t="s">
        <v>33</v>
      </c>
      <c r="D20" s="14" t="s">
        <v>76</v>
      </c>
      <c r="E20" s="15">
        <v>43342</v>
      </c>
      <c r="F20" s="16">
        <v>24.646999999999998</v>
      </c>
      <c r="G20" s="16" t="s">
        <v>31</v>
      </c>
      <c r="H20" s="16" t="s">
        <v>31</v>
      </c>
      <c r="I20" s="16">
        <v>24.646999999999998</v>
      </c>
      <c r="J20" s="21">
        <f>439.826-0.001</f>
        <v>439.82500000000005</v>
      </c>
      <c r="K20" s="7"/>
      <c r="L20" s="7"/>
    </row>
    <row r="21" spans="1:12" ht="16.5" x14ac:dyDescent="0.25">
      <c r="A21" s="11">
        <v>2</v>
      </c>
      <c r="B21" s="12" t="s">
        <v>77</v>
      </c>
      <c r="C21" s="13" t="s">
        <v>78</v>
      </c>
      <c r="D21" s="14" t="s">
        <v>79</v>
      </c>
      <c r="E21" s="15">
        <v>43343</v>
      </c>
      <c r="F21" s="16">
        <v>0.106</v>
      </c>
      <c r="G21" s="16" t="s">
        <v>31</v>
      </c>
      <c r="H21" s="16" t="s">
        <v>31</v>
      </c>
      <c r="I21" s="16">
        <v>0.106</v>
      </c>
      <c r="J21" s="16">
        <v>1.8919999999999999</v>
      </c>
      <c r="K21" s="7"/>
      <c r="L21" s="7"/>
    </row>
    <row r="22" spans="1:12" ht="16.5" x14ac:dyDescent="0.25">
      <c r="A22" s="11">
        <v>3</v>
      </c>
      <c r="B22" s="12" t="s">
        <v>80</v>
      </c>
      <c r="C22" s="13" t="s">
        <v>81</v>
      </c>
      <c r="D22" s="14" t="s">
        <v>82</v>
      </c>
      <c r="E22" s="15">
        <v>43349</v>
      </c>
      <c r="F22" s="16">
        <v>13.092000000000001</v>
      </c>
      <c r="G22" s="16" t="s">
        <v>31</v>
      </c>
      <c r="H22" s="16" t="s">
        <v>31</v>
      </c>
      <c r="I22" s="16">
        <v>13.092000000000001</v>
      </c>
      <c r="J22" s="16">
        <v>233.62700000000001</v>
      </c>
      <c r="K22" s="7"/>
      <c r="L22" s="7"/>
    </row>
    <row r="23" spans="1:12" ht="16.5" x14ac:dyDescent="0.25">
      <c r="A23" s="11">
        <v>4</v>
      </c>
      <c r="B23" s="12" t="s">
        <v>28</v>
      </c>
      <c r="C23" s="13" t="s">
        <v>29</v>
      </c>
      <c r="D23" s="14" t="s">
        <v>83</v>
      </c>
      <c r="E23" s="15">
        <v>43334</v>
      </c>
      <c r="F23" s="16">
        <v>22.773</v>
      </c>
      <c r="G23" s="16" t="s">
        <v>31</v>
      </c>
      <c r="H23" s="16" t="s">
        <v>31</v>
      </c>
      <c r="I23" s="16">
        <v>22.773</v>
      </c>
      <c r="J23" s="16">
        <v>406.38400000000001</v>
      </c>
      <c r="K23" s="7"/>
      <c r="L23" s="7"/>
    </row>
    <row r="24" spans="1:12" ht="16.5" x14ac:dyDescent="0.25">
      <c r="A24" s="11">
        <v>5</v>
      </c>
      <c r="B24" s="12" t="s">
        <v>84</v>
      </c>
      <c r="C24" s="13" t="s">
        <v>85</v>
      </c>
      <c r="D24" s="14" t="s">
        <v>86</v>
      </c>
      <c r="E24" s="15">
        <v>43341</v>
      </c>
      <c r="F24" s="16">
        <v>1.5469999999999999</v>
      </c>
      <c r="G24" s="16" t="s">
        <v>31</v>
      </c>
      <c r="H24" s="16" t="s">
        <v>31</v>
      </c>
      <c r="I24" s="16">
        <v>1.5469999999999999</v>
      </c>
      <c r="J24" s="16">
        <v>27.606000000000002</v>
      </c>
      <c r="K24" s="7"/>
      <c r="L24" s="7"/>
    </row>
    <row r="25" spans="1:12" ht="16.5" x14ac:dyDescent="0.25">
      <c r="A25" s="11">
        <v>6</v>
      </c>
      <c r="B25" s="12" t="s">
        <v>55</v>
      </c>
      <c r="C25" s="13" t="s">
        <v>56</v>
      </c>
      <c r="D25" s="14" t="s">
        <v>87</v>
      </c>
      <c r="E25" s="15">
        <v>43342</v>
      </c>
      <c r="F25" s="16">
        <v>0.74</v>
      </c>
      <c r="G25" s="21" t="s">
        <v>31</v>
      </c>
      <c r="H25" s="21" t="s">
        <v>31</v>
      </c>
      <c r="I25" s="21">
        <v>0.74</v>
      </c>
      <c r="J25" s="21">
        <v>13.205</v>
      </c>
      <c r="K25" s="7"/>
      <c r="L25" s="7"/>
    </row>
    <row r="26" spans="1:12" ht="16.5" x14ac:dyDescent="0.25">
      <c r="A26" s="11">
        <v>7</v>
      </c>
      <c r="B26" s="12" t="s">
        <v>58</v>
      </c>
      <c r="C26" s="13" t="s">
        <v>59</v>
      </c>
      <c r="D26" s="14" t="s">
        <v>88</v>
      </c>
      <c r="E26" s="15">
        <v>43342</v>
      </c>
      <c r="F26" s="16">
        <v>5.15</v>
      </c>
      <c r="G26" s="16" t="s">
        <v>31</v>
      </c>
      <c r="H26" s="16" t="s">
        <v>31</v>
      </c>
      <c r="I26" s="16">
        <v>5.15</v>
      </c>
      <c r="J26" s="16">
        <v>91.902000000000001</v>
      </c>
      <c r="K26" s="7"/>
      <c r="L26" s="7"/>
    </row>
    <row r="27" spans="1:12" ht="16.5" x14ac:dyDescent="0.25">
      <c r="A27" s="11">
        <v>8</v>
      </c>
      <c r="B27" s="12" t="s">
        <v>49</v>
      </c>
      <c r="C27" s="13" t="s">
        <v>50</v>
      </c>
      <c r="D27" s="14" t="s">
        <v>89</v>
      </c>
      <c r="E27" s="15">
        <v>43341</v>
      </c>
      <c r="F27" s="16">
        <v>19.762</v>
      </c>
      <c r="G27" s="16" t="s">
        <v>31</v>
      </c>
      <c r="H27" s="16" t="s">
        <v>31</v>
      </c>
      <c r="I27" s="16">
        <v>19.762</v>
      </c>
      <c r="J27" s="16">
        <v>352.65300000000002</v>
      </c>
      <c r="K27" s="7"/>
      <c r="L27" s="7"/>
    </row>
    <row r="28" spans="1:12" ht="16.5" x14ac:dyDescent="0.25">
      <c r="A28" s="11">
        <v>9</v>
      </c>
      <c r="B28" s="12" t="s">
        <v>38</v>
      </c>
      <c r="C28" s="13" t="s">
        <v>39</v>
      </c>
      <c r="D28" s="14" t="s">
        <v>90</v>
      </c>
      <c r="E28" s="15">
        <v>43343</v>
      </c>
      <c r="F28" s="16">
        <v>3.8839999999999999</v>
      </c>
      <c r="G28" s="21" t="s">
        <v>31</v>
      </c>
      <c r="H28" s="21" t="s">
        <v>31</v>
      </c>
      <c r="I28" s="21">
        <v>3.8839999999999999</v>
      </c>
      <c r="J28" s="21">
        <v>69.31</v>
      </c>
      <c r="K28" s="7"/>
      <c r="L28" s="7"/>
    </row>
    <row r="29" spans="1:12" ht="16.5" x14ac:dyDescent="0.25">
      <c r="A29" s="11">
        <v>10</v>
      </c>
      <c r="B29" s="12" t="s">
        <v>91</v>
      </c>
      <c r="C29" s="13" t="s">
        <v>92</v>
      </c>
      <c r="D29" s="14" t="s">
        <v>93</v>
      </c>
      <c r="E29" s="15">
        <v>43341</v>
      </c>
      <c r="F29" s="16">
        <v>7.931</v>
      </c>
      <c r="G29" s="16" t="s">
        <v>31</v>
      </c>
      <c r="H29" s="16" t="s">
        <v>31</v>
      </c>
      <c r="I29" s="16">
        <v>7.931</v>
      </c>
      <c r="J29" s="16">
        <v>141.529</v>
      </c>
      <c r="K29" s="7"/>
      <c r="L29" s="7"/>
    </row>
    <row r="30" spans="1:12" ht="16.5" x14ac:dyDescent="0.25">
      <c r="A30" s="11">
        <v>11</v>
      </c>
      <c r="B30" s="12" t="s">
        <v>63</v>
      </c>
      <c r="C30" s="13" t="s">
        <v>64</v>
      </c>
      <c r="D30" s="14" t="s">
        <v>94</v>
      </c>
      <c r="E30" s="15">
        <v>43342</v>
      </c>
      <c r="F30" s="16">
        <v>0.36799999999999999</v>
      </c>
      <c r="G30" s="16" t="s">
        <v>31</v>
      </c>
      <c r="H30" s="16" t="s">
        <v>31</v>
      </c>
      <c r="I30" s="16">
        <v>0.36799999999999999</v>
      </c>
      <c r="J30" s="16">
        <v>6.5670000000000002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99.999999999999986</v>
      </c>
      <c r="G31" s="16" t="s">
        <v>31</v>
      </c>
      <c r="H31" s="16" t="s">
        <v>31</v>
      </c>
      <c r="I31" s="16">
        <f>SUM(I20:I30)</f>
        <v>99.999999999999986</v>
      </c>
      <c r="J31" s="18">
        <f>SUM(J20:J30)</f>
        <v>1784.5</v>
      </c>
      <c r="K31" s="7"/>
      <c r="L31" s="7"/>
    </row>
    <row r="32" spans="1:12" ht="16.5" x14ac:dyDescent="0.25">
      <c r="A32" s="11"/>
      <c r="B32" s="12" t="s">
        <v>41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>
        <v>1784.501</v>
      </c>
      <c r="K32" s="7"/>
      <c r="L32" s="7"/>
    </row>
    <row r="33" spans="1:12" ht="16.5" x14ac:dyDescent="0.25">
      <c r="A33" s="11"/>
      <c r="B33" s="12" t="s">
        <v>42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8">
        <v>1784.5</v>
      </c>
      <c r="K33" s="7"/>
      <c r="L33" s="7"/>
    </row>
    <row r="34" spans="1:12" x14ac:dyDescent="0.25">
      <c r="J34" s="19">
        <f>J33-J32</f>
        <v>-9.9999999997635314E-4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topLeftCell="A7" zoomScale="66" zoomScaleNormal="66" zoomScaleSheetLayoutView="100" workbookViewId="0">
      <selection activeCell="M28" sqref="M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95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44</v>
      </c>
      <c r="C20" s="13" t="s">
        <v>45</v>
      </c>
      <c r="D20" s="14" t="s">
        <v>96</v>
      </c>
      <c r="E20" s="15">
        <v>43343</v>
      </c>
      <c r="F20" s="16">
        <v>9.2560000000000002</v>
      </c>
      <c r="G20" s="16" t="s">
        <v>31</v>
      </c>
      <c r="H20" s="16" t="s">
        <v>31</v>
      </c>
      <c r="I20" s="16">
        <v>9.2560000000000002</v>
      </c>
      <c r="J20" s="16">
        <v>521.66800000000001</v>
      </c>
      <c r="K20" s="7"/>
      <c r="L20" s="7"/>
    </row>
    <row r="21" spans="1:12" ht="16.5" x14ac:dyDescent="0.25">
      <c r="A21" s="11">
        <v>2</v>
      </c>
      <c r="B21" s="12" t="s">
        <v>38</v>
      </c>
      <c r="C21" s="13" t="s">
        <v>39</v>
      </c>
      <c r="D21" s="14" t="s">
        <v>97</v>
      </c>
      <c r="E21" s="15">
        <v>43343</v>
      </c>
      <c r="F21" s="16">
        <v>0.36299999999999999</v>
      </c>
      <c r="G21" s="21" t="s">
        <v>31</v>
      </c>
      <c r="H21" s="21" t="s">
        <v>31</v>
      </c>
      <c r="I21" s="21">
        <v>0.36299999999999999</v>
      </c>
      <c r="J21" s="21">
        <v>20.459</v>
      </c>
      <c r="K21" s="7"/>
      <c r="L21" s="7"/>
    </row>
    <row r="22" spans="1:12" ht="16.5" x14ac:dyDescent="0.25">
      <c r="A22" s="11">
        <v>3</v>
      </c>
      <c r="B22" s="12" t="s">
        <v>38</v>
      </c>
      <c r="C22" s="13" t="s">
        <v>39</v>
      </c>
      <c r="D22" s="14" t="s">
        <v>98</v>
      </c>
      <c r="E22" s="15">
        <v>43343</v>
      </c>
      <c r="F22" s="16">
        <v>0.34399999999999997</v>
      </c>
      <c r="G22" s="21" t="s">
        <v>31</v>
      </c>
      <c r="H22" s="21" t="s">
        <v>31</v>
      </c>
      <c r="I22" s="21">
        <v>0.34399999999999997</v>
      </c>
      <c r="J22" s="21">
        <v>19.388000000000002</v>
      </c>
      <c r="K22" s="7"/>
      <c r="L22" s="7"/>
    </row>
    <row r="23" spans="1:12" ht="16.5" x14ac:dyDescent="0.25">
      <c r="A23" s="11">
        <v>4</v>
      </c>
      <c r="B23" s="12" t="s">
        <v>58</v>
      </c>
      <c r="C23" s="13" t="s">
        <v>59</v>
      </c>
      <c r="D23" s="14" t="s">
        <v>99</v>
      </c>
      <c r="E23" s="15">
        <v>43342</v>
      </c>
      <c r="F23" s="16">
        <v>36.978000000000002</v>
      </c>
      <c r="G23" s="16" t="s">
        <v>31</v>
      </c>
      <c r="H23" s="16" t="s">
        <v>31</v>
      </c>
      <c r="I23" s="16">
        <v>36.978000000000002</v>
      </c>
      <c r="J23" s="21">
        <f>2084.08+0.001</f>
        <v>2084.0810000000001</v>
      </c>
      <c r="K23" s="7"/>
      <c r="L23" s="7"/>
    </row>
    <row r="24" spans="1:12" ht="16.5" x14ac:dyDescent="0.25">
      <c r="A24" s="11">
        <v>5</v>
      </c>
      <c r="B24" s="12" t="s">
        <v>28</v>
      </c>
      <c r="C24" s="13" t="s">
        <v>29</v>
      </c>
      <c r="D24" s="14" t="s">
        <v>100</v>
      </c>
      <c r="E24" s="15">
        <v>43335</v>
      </c>
      <c r="F24" s="16">
        <v>7.1929999999999996</v>
      </c>
      <c r="G24" s="16" t="s">
        <v>31</v>
      </c>
      <c r="H24" s="16" t="s">
        <v>31</v>
      </c>
      <c r="I24" s="16">
        <v>7.1929999999999996</v>
      </c>
      <c r="J24" s="16">
        <v>405.39699999999999</v>
      </c>
      <c r="K24" s="7"/>
      <c r="L24" s="7"/>
    </row>
    <row r="25" spans="1:12" ht="16.5" x14ac:dyDescent="0.25">
      <c r="A25" s="11">
        <v>6</v>
      </c>
      <c r="B25" s="12" t="s">
        <v>101</v>
      </c>
      <c r="C25" s="13" t="s">
        <v>102</v>
      </c>
      <c r="D25" s="14" t="s">
        <v>103</v>
      </c>
      <c r="E25" s="15">
        <v>43341</v>
      </c>
      <c r="F25" s="16">
        <v>6.4480000000000004</v>
      </c>
      <c r="G25" s="16" t="s">
        <v>31</v>
      </c>
      <c r="H25" s="16" t="s">
        <v>31</v>
      </c>
      <c r="I25" s="16">
        <v>6.4480000000000004</v>
      </c>
      <c r="J25" s="16">
        <v>363.40899999999999</v>
      </c>
      <c r="K25" s="7"/>
      <c r="L25" s="7"/>
    </row>
    <row r="26" spans="1:12" ht="16.5" x14ac:dyDescent="0.25">
      <c r="A26" s="11">
        <v>7</v>
      </c>
      <c r="B26" s="12" t="s">
        <v>104</v>
      </c>
      <c r="C26" s="13" t="s">
        <v>105</v>
      </c>
      <c r="D26" s="14" t="s">
        <v>106</v>
      </c>
      <c r="E26" s="15">
        <v>43342</v>
      </c>
      <c r="F26" s="16">
        <v>0.20899999999999999</v>
      </c>
      <c r="G26" s="16" t="s">
        <v>31</v>
      </c>
      <c r="H26" s="16" t="s">
        <v>31</v>
      </c>
      <c r="I26" s="16">
        <v>0.20899999999999999</v>
      </c>
      <c r="J26" s="16">
        <v>11.779</v>
      </c>
      <c r="K26" s="7"/>
      <c r="L26" s="7"/>
    </row>
    <row r="27" spans="1:12" ht="16.5" x14ac:dyDescent="0.25">
      <c r="A27" s="11">
        <v>8</v>
      </c>
      <c r="B27" s="12" t="s">
        <v>55</v>
      </c>
      <c r="C27" s="13" t="s">
        <v>56</v>
      </c>
      <c r="D27" s="14" t="s">
        <v>107</v>
      </c>
      <c r="E27" s="15">
        <v>43342</v>
      </c>
      <c r="F27" s="16">
        <v>7.5439999999999996</v>
      </c>
      <c r="G27" s="21" t="s">
        <v>31</v>
      </c>
      <c r="H27" s="21" t="s">
        <v>31</v>
      </c>
      <c r="I27" s="21">
        <v>7.5439999999999996</v>
      </c>
      <c r="J27" s="21">
        <v>425.18</v>
      </c>
      <c r="K27" s="7"/>
      <c r="L27" s="7"/>
    </row>
    <row r="28" spans="1:12" ht="16.5" x14ac:dyDescent="0.25">
      <c r="A28" s="11">
        <v>9</v>
      </c>
      <c r="B28" s="12" t="s">
        <v>32</v>
      </c>
      <c r="C28" s="13" t="s">
        <v>33</v>
      </c>
      <c r="D28" s="14" t="s">
        <v>108</v>
      </c>
      <c r="E28" s="15">
        <v>43342</v>
      </c>
      <c r="F28" s="16">
        <v>21.02</v>
      </c>
      <c r="G28" s="16" t="s">
        <v>31</v>
      </c>
      <c r="H28" s="16" t="s">
        <v>31</v>
      </c>
      <c r="I28" s="16">
        <v>21.02</v>
      </c>
      <c r="J28" s="16">
        <v>1184.6869999999999</v>
      </c>
      <c r="K28" s="7"/>
      <c r="L28" s="7"/>
    </row>
    <row r="29" spans="1:12" ht="16.5" x14ac:dyDescent="0.25">
      <c r="A29" s="11">
        <v>10</v>
      </c>
      <c r="B29" s="12" t="s">
        <v>84</v>
      </c>
      <c r="C29" s="13" t="s">
        <v>85</v>
      </c>
      <c r="D29" s="14" t="s">
        <v>109</v>
      </c>
      <c r="E29" s="15">
        <v>43341</v>
      </c>
      <c r="F29" s="16">
        <v>10.605</v>
      </c>
      <c r="G29" s="16" t="s">
        <v>31</v>
      </c>
      <c r="H29" s="16" t="s">
        <v>31</v>
      </c>
      <c r="I29" s="16">
        <v>10.605</v>
      </c>
      <c r="J29" s="16">
        <v>597.69799999999998</v>
      </c>
      <c r="K29" s="7"/>
      <c r="L29" s="7"/>
    </row>
    <row r="30" spans="1:12" ht="33" x14ac:dyDescent="0.25">
      <c r="A30" s="11">
        <v>11</v>
      </c>
      <c r="B30" s="22" t="s">
        <v>47</v>
      </c>
      <c r="C30" s="23"/>
      <c r="D30" s="24"/>
      <c r="E30" s="25"/>
      <c r="F30" s="20">
        <v>4.0000000000006253E-2</v>
      </c>
      <c r="G30" s="20" t="s">
        <v>31</v>
      </c>
      <c r="H30" s="20" t="s">
        <v>31</v>
      </c>
      <c r="I30" s="20">
        <v>4.0000000000006253E-2</v>
      </c>
      <c r="J30" s="20">
        <v>2.254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100.00000000000001</v>
      </c>
      <c r="G31" s="16" t="s">
        <v>31</v>
      </c>
      <c r="H31" s="16" t="s">
        <v>31</v>
      </c>
      <c r="I31" s="16">
        <f>SUM(I20:I30)</f>
        <v>100.00000000000001</v>
      </c>
      <c r="J31" s="18">
        <f>SUM(J20:J30)</f>
        <v>5636</v>
      </c>
      <c r="K31" s="7"/>
      <c r="L31" s="7"/>
    </row>
    <row r="32" spans="1:12" ht="16.5" x14ac:dyDescent="0.25">
      <c r="A32" s="11"/>
      <c r="B32" s="12" t="s">
        <v>41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>
        <v>5635.9989999999998</v>
      </c>
      <c r="K32" s="7"/>
      <c r="L32" s="7"/>
    </row>
    <row r="33" spans="1:12" ht="16.5" x14ac:dyDescent="0.25">
      <c r="A33" s="11"/>
      <c r="B33" s="12" t="s">
        <v>42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8">
        <v>5636</v>
      </c>
      <c r="K33" s="7"/>
      <c r="L33" s="7"/>
    </row>
    <row r="34" spans="1:12" x14ac:dyDescent="0.25">
      <c r="J34" s="19">
        <f>J33-J32</f>
        <v>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tabSelected="1" topLeftCell="A13" zoomScale="75" zoomScaleNormal="75" zoomScaleSheetLayoutView="100" workbookViewId="0">
      <selection activeCell="K24" sqref="K2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110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91</v>
      </c>
      <c r="C20" s="13" t="s">
        <v>92</v>
      </c>
      <c r="D20" s="14" t="s">
        <v>111</v>
      </c>
      <c r="E20" s="15">
        <v>43343</v>
      </c>
      <c r="F20" s="16">
        <v>4.6509999999999998</v>
      </c>
      <c r="G20" s="16" t="s">
        <v>31</v>
      </c>
      <c r="H20" s="16" t="s">
        <v>31</v>
      </c>
      <c r="I20" s="16">
        <v>4.6509999999999998</v>
      </c>
      <c r="J20" s="16">
        <v>105.41500000000001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112</v>
      </c>
      <c r="E21" s="15">
        <v>43342</v>
      </c>
      <c r="F21" s="16">
        <v>18.148</v>
      </c>
      <c r="G21" s="16" t="s">
        <v>31</v>
      </c>
      <c r="H21" s="16" t="s">
        <v>31</v>
      </c>
      <c r="I21" s="16">
        <v>18.148</v>
      </c>
      <c r="J21" s="16">
        <v>411.32400000000001</v>
      </c>
      <c r="K21" s="7"/>
      <c r="L21" s="7"/>
    </row>
    <row r="22" spans="1:12" ht="16.5" x14ac:dyDescent="0.25">
      <c r="A22" s="11">
        <v>3</v>
      </c>
      <c r="B22" s="12" t="s">
        <v>113</v>
      </c>
      <c r="C22" s="13" t="s">
        <v>114</v>
      </c>
      <c r="D22" s="14" t="s">
        <v>115</v>
      </c>
      <c r="E22" s="15">
        <v>43342</v>
      </c>
      <c r="F22" s="16">
        <v>2.516</v>
      </c>
      <c r="G22" s="16" t="s">
        <v>31</v>
      </c>
      <c r="H22" s="16" t="s">
        <v>31</v>
      </c>
      <c r="I22" s="16">
        <v>2.516</v>
      </c>
      <c r="J22" s="16">
        <v>57.024999999999999</v>
      </c>
      <c r="K22" s="7"/>
      <c r="L22" s="7"/>
    </row>
    <row r="23" spans="1:12" ht="16.5" x14ac:dyDescent="0.25">
      <c r="A23" s="11">
        <v>4</v>
      </c>
      <c r="B23" s="12" t="s">
        <v>49</v>
      </c>
      <c r="C23" s="13" t="s">
        <v>50</v>
      </c>
      <c r="D23" s="14" t="s">
        <v>116</v>
      </c>
      <c r="E23" s="15">
        <v>43343</v>
      </c>
      <c r="F23" s="16">
        <v>7.6379999999999999</v>
      </c>
      <c r="G23" s="16" t="s">
        <v>31</v>
      </c>
      <c r="H23" s="16" t="s">
        <v>31</v>
      </c>
      <c r="I23" s="16">
        <v>7.6379999999999999</v>
      </c>
      <c r="J23" s="16">
        <v>173.11500000000001</v>
      </c>
      <c r="K23" s="7"/>
      <c r="L23" s="7"/>
    </row>
    <row r="24" spans="1:12" ht="16.5" x14ac:dyDescent="0.25">
      <c r="A24" s="11">
        <v>5</v>
      </c>
      <c r="B24" s="12" t="s">
        <v>35</v>
      </c>
      <c r="C24" s="13" t="s">
        <v>36</v>
      </c>
      <c r="D24" s="14" t="s">
        <v>117</v>
      </c>
      <c r="E24" s="15">
        <v>43343</v>
      </c>
      <c r="F24" s="16">
        <v>3.552</v>
      </c>
      <c r="G24" s="21" t="s">
        <v>31</v>
      </c>
      <c r="H24" s="21" t="s">
        <v>31</v>
      </c>
      <c r="I24" s="21">
        <v>3.552</v>
      </c>
      <c r="J24" s="21">
        <v>80.506</v>
      </c>
      <c r="K24" s="7"/>
      <c r="L24" s="7"/>
    </row>
    <row r="25" spans="1:12" ht="16.5" x14ac:dyDescent="0.25">
      <c r="A25" s="11">
        <v>6</v>
      </c>
      <c r="B25" s="12" t="s">
        <v>38</v>
      </c>
      <c r="C25" s="13" t="s">
        <v>39</v>
      </c>
      <c r="D25" s="14" t="s">
        <v>118</v>
      </c>
      <c r="E25" s="15">
        <v>43343</v>
      </c>
      <c r="F25" s="16">
        <v>3.758</v>
      </c>
      <c r="G25" s="21" t="s">
        <v>31</v>
      </c>
      <c r="H25" s="21" t="s">
        <v>31</v>
      </c>
      <c r="I25" s="21">
        <v>3.758</v>
      </c>
      <c r="J25" s="21">
        <v>85.174999999999997</v>
      </c>
      <c r="K25" s="7"/>
      <c r="L25" s="7"/>
    </row>
    <row r="26" spans="1:12" ht="16.5" x14ac:dyDescent="0.25">
      <c r="A26" s="11">
        <v>7</v>
      </c>
      <c r="B26" s="12" t="s">
        <v>119</v>
      </c>
      <c r="C26" s="13" t="s">
        <v>120</v>
      </c>
      <c r="D26" s="14" t="s">
        <v>121</v>
      </c>
      <c r="E26" s="15">
        <v>43342</v>
      </c>
      <c r="F26" s="16">
        <v>3.613</v>
      </c>
      <c r="G26" s="21" t="s">
        <v>31</v>
      </c>
      <c r="H26" s="21" t="s">
        <v>31</v>
      </c>
      <c r="I26" s="21">
        <v>3.613</v>
      </c>
      <c r="J26" s="21">
        <v>81.888999999999996</v>
      </c>
      <c r="K26" s="7"/>
      <c r="L26" s="7"/>
    </row>
    <row r="27" spans="1:12" ht="16.5" x14ac:dyDescent="0.25">
      <c r="A27" s="11">
        <v>8</v>
      </c>
      <c r="B27" s="12" t="s">
        <v>28</v>
      </c>
      <c r="C27" s="13" t="s">
        <v>29</v>
      </c>
      <c r="D27" s="14" t="s">
        <v>122</v>
      </c>
      <c r="E27" s="15">
        <v>43335</v>
      </c>
      <c r="F27" s="16">
        <v>28.885999999999999</v>
      </c>
      <c r="G27" s="16" t="s">
        <v>31</v>
      </c>
      <c r="H27" s="16" t="s">
        <v>31</v>
      </c>
      <c r="I27" s="16">
        <v>28.885999999999999</v>
      </c>
      <c r="J27" s="21">
        <f>654.701+0.001</f>
        <v>654.702</v>
      </c>
      <c r="K27" s="7"/>
      <c r="L27" s="7"/>
    </row>
    <row r="28" spans="1:12" ht="16.5" x14ac:dyDescent="0.25">
      <c r="A28" s="11">
        <v>9</v>
      </c>
      <c r="B28" s="12" t="s">
        <v>80</v>
      </c>
      <c r="C28" s="13" t="s">
        <v>81</v>
      </c>
      <c r="D28" s="14" t="s">
        <v>123</v>
      </c>
      <c r="E28" s="15">
        <v>43349</v>
      </c>
      <c r="F28" s="16">
        <v>13.509</v>
      </c>
      <c r="G28" s="16" t="s">
        <v>31</v>
      </c>
      <c r="H28" s="16" t="s">
        <v>31</v>
      </c>
      <c r="I28" s="16">
        <v>13.509</v>
      </c>
      <c r="J28" s="16">
        <v>306.18099999999998</v>
      </c>
      <c r="K28" s="7"/>
      <c r="L28" s="7"/>
    </row>
    <row r="29" spans="1:12" ht="16.5" x14ac:dyDescent="0.25">
      <c r="A29" s="11">
        <v>10</v>
      </c>
      <c r="B29" s="12" t="s">
        <v>84</v>
      </c>
      <c r="C29" s="13" t="s">
        <v>85</v>
      </c>
      <c r="D29" s="14" t="s">
        <v>124</v>
      </c>
      <c r="E29" s="15">
        <v>43343</v>
      </c>
      <c r="F29" s="16">
        <v>1.9379999999999999</v>
      </c>
      <c r="G29" s="16" t="s">
        <v>31</v>
      </c>
      <c r="H29" s="16" t="s">
        <v>31</v>
      </c>
      <c r="I29" s="16">
        <v>1.9379999999999999</v>
      </c>
      <c r="J29" s="16">
        <v>43.924999999999997</v>
      </c>
      <c r="K29" s="7"/>
      <c r="L29" s="7"/>
    </row>
    <row r="30" spans="1:12" ht="16.5" x14ac:dyDescent="0.25">
      <c r="A30" s="11">
        <v>11</v>
      </c>
      <c r="B30" s="12" t="s">
        <v>58</v>
      </c>
      <c r="C30" s="13" t="s">
        <v>59</v>
      </c>
      <c r="D30" s="14" t="s">
        <v>125</v>
      </c>
      <c r="E30" s="15">
        <v>43342</v>
      </c>
      <c r="F30" s="16">
        <v>9.766</v>
      </c>
      <c r="G30" s="16" t="s">
        <v>31</v>
      </c>
      <c r="H30" s="16" t="s">
        <v>31</v>
      </c>
      <c r="I30" s="16">
        <v>9.766</v>
      </c>
      <c r="J30" s="16">
        <v>221.346</v>
      </c>
      <c r="K30" s="7"/>
      <c r="L30" s="7"/>
    </row>
    <row r="31" spans="1:12" ht="16.5" x14ac:dyDescent="0.25">
      <c r="A31" s="11">
        <v>12</v>
      </c>
      <c r="B31" s="12" t="s">
        <v>67</v>
      </c>
      <c r="C31" s="13" t="s">
        <v>68</v>
      </c>
      <c r="D31" s="14" t="s">
        <v>126</v>
      </c>
      <c r="E31" s="15">
        <v>43343</v>
      </c>
      <c r="F31" s="16">
        <v>2.0249999999999999</v>
      </c>
      <c r="G31" s="16" t="s">
        <v>31</v>
      </c>
      <c r="H31" s="16" t="s">
        <v>31</v>
      </c>
      <c r="I31" s="16">
        <v>2.0249999999999999</v>
      </c>
      <c r="J31" s="16">
        <v>45.896999999999998</v>
      </c>
      <c r="K31" s="7"/>
      <c r="L31" s="7"/>
    </row>
    <row r="32" spans="1:12" ht="16.5" x14ac:dyDescent="0.25">
      <c r="A32" s="11"/>
      <c r="B32" s="12"/>
      <c r="C32" s="13"/>
      <c r="D32" s="14"/>
      <c r="E32" s="15"/>
      <c r="F32" s="16">
        <v>100.00000000000001</v>
      </c>
      <c r="G32" s="16" t="s">
        <v>31</v>
      </c>
      <c r="H32" s="16" t="s">
        <v>31</v>
      </c>
      <c r="I32" s="16">
        <f>SUM(I20:I31)</f>
        <v>100.00000000000001</v>
      </c>
      <c r="J32" s="18">
        <f>SUM(J20:J31)</f>
        <v>2266.5</v>
      </c>
      <c r="K32" s="7"/>
      <c r="L32" s="7"/>
    </row>
    <row r="33" spans="1:12" ht="16.5" x14ac:dyDescent="0.25">
      <c r="A33" s="11"/>
      <c r="B33" s="12" t="s">
        <v>41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6">
        <v>2266.4989999999998</v>
      </c>
      <c r="K33" s="7"/>
      <c r="L33" s="7"/>
    </row>
    <row r="34" spans="1:12" ht="16.5" x14ac:dyDescent="0.25">
      <c r="A34" s="11"/>
      <c r="B34" s="12" t="s">
        <v>42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8">
        <v>2266.5</v>
      </c>
      <c r="K34" s="7"/>
      <c r="L34" s="7"/>
    </row>
    <row r="35" spans="1:12" x14ac:dyDescent="0.25">
      <c r="J35" s="19">
        <f>J34-J33</f>
        <v>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В-Сах</vt:lpstr>
      <vt:lpstr>З-Б_нет_ОДУ</vt:lpstr>
      <vt:lpstr>З-Сах</vt:lpstr>
      <vt:lpstr>К-К</vt:lpstr>
      <vt:lpstr>Приморье</vt:lpstr>
      <vt:lpstr>СОМ</vt:lpstr>
      <vt:lpstr>'В-Сах'!_РАСЧЕТ_по_Прил_4</vt:lpstr>
      <vt:lpstr>'З-Б_нет_ОДУ'!_РАСЧЕТ_по_Прил_4</vt:lpstr>
      <vt:lpstr>'З-Сах'!_РАСЧЕТ_по_Прил_4</vt:lpstr>
      <vt:lpstr>'К-К'!_РАСЧЕТ_по_Прил_4</vt:lpstr>
      <vt:lpstr>Приморье!_РАСЧЕТ_по_Прил_4</vt:lpstr>
      <vt:lpstr>СОМ!_РАСЧЕТ_по_Прил_4</vt:lpstr>
      <vt:lpstr>'В-Сах'!Заголовки_для_печати</vt:lpstr>
      <vt:lpstr>'З-Б_нет_ОДУ'!Заголовки_для_печати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2019-01-16T08:35:58Z</dcterms:modified>
</cp:coreProperties>
</file>