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75" yWindow="1620" windowWidth="17670" windowHeight="7425" firstSheet="1" activeTab="6"/>
  </bookViews>
  <sheets>
    <sheet name="В-Сах" sheetId="2" r:id="rId1"/>
    <sheet name="З-Б" sheetId="3" r:id="rId2"/>
    <sheet name="З-К" sheetId="4" r:id="rId3"/>
    <sheet name="З-Сах" sheetId="5" r:id="rId4"/>
    <sheet name="Караг" sheetId="6" r:id="rId5"/>
    <sheet name="К-К" sheetId="7" r:id="rId6"/>
    <sheet name="П-К" sheetId="8" r:id="rId7"/>
    <sheet name="Приморье" sheetId="9" r:id="rId8"/>
    <sheet name="С-Кур" sheetId="10" r:id="rId9"/>
    <sheet name="СОМ" sheetId="11" r:id="rId10"/>
    <sheet name="Чукотская" sheetId="12" r:id="rId11"/>
    <sheet name="Ю-Кур" sheetId="13" r:id="rId12"/>
  </sheets>
  <definedNames>
    <definedName name="_РАСЧЕТ_по_Прил_4" localSheetId="0">'В-Сах'!$B$18:$J$47</definedName>
    <definedName name="_РАСЧЕТ_по_Прил_4" localSheetId="1">'З-Б'!$B$18:$J$87</definedName>
    <definedName name="_РАСЧЕТ_по_Прил_4" localSheetId="2">'З-К'!$B$18:$J$89</definedName>
    <definedName name="_РАСЧЕТ_по_Прил_4" localSheetId="3">'З-Сах'!$B$18:$J$29</definedName>
    <definedName name="_РАСЧЕТ_по_Прил_4" localSheetId="4">Караг!$B$18:$J$63</definedName>
    <definedName name="_РАСЧЕТ_по_Прил_4" localSheetId="5">'К-К'!$B$18:$J$89</definedName>
    <definedName name="_РАСЧЕТ_по_Прил_4" localSheetId="6">'П-К'!$B$18:$J$89</definedName>
    <definedName name="_РАСЧЕТ_по_Прил_4" localSheetId="7">Приморье!$B$18:$J$42</definedName>
    <definedName name="_РАСЧЕТ_по_Прил_4" localSheetId="8">'С-Кур'!$B$18:$J$67</definedName>
    <definedName name="_РАСЧЕТ_по_Прил_4" localSheetId="9">СОМ!$B$18:$J$80</definedName>
    <definedName name="_РАСЧЕТ_по_Прил_4" localSheetId="10">Чукотская!$B$18:$J$28</definedName>
    <definedName name="_РАСЧЕТ_по_Прил_4" localSheetId="11">'Ю-Кур'!$B$18:$J$31</definedName>
    <definedName name="_РАСЧЕТ_по_Прил_4">#REF!</definedName>
    <definedName name="_xlnm._FilterDatabase" localSheetId="0" hidden="1">'В-Сах'!$B$18:$J$18</definedName>
    <definedName name="_xlnm._FilterDatabase" localSheetId="1" hidden="1">'З-Б'!$B$18:$J$18</definedName>
    <definedName name="_xlnm._FilterDatabase" localSheetId="2" hidden="1">'З-К'!$B$18:$J$18</definedName>
    <definedName name="_xlnm._FilterDatabase" localSheetId="3" hidden="1">'З-Сах'!$B$18:$J$18</definedName>
    <definedName name="_xlnm._FilterDatabase" localSheetId="4" hidden="1">Караг!$B$18:$J$18</definedName>
    <definedName name="_xlnm._FilterDatabase" localSheetId="5" hidden="1">'К-К'!$B$18:$J$18</definedName>
    <definedName name="_xlnm._FilterDatabase" localSheetId="6" hidden="1">'П-К'!$B$18:$J$18</definedName>
    <definedName name="_xlnm._FilterDatabase" localSheetId="7" hidden="1">Приморье!$B$18:$J$18</definedName>
    <definedName name="_xlnm._FilterDatabase" localSheetId="8" hidden="1">'С-Кур'!$B$18:$J$18</definedName>
    <definedName name="_xlnm._FilterDatabase" localSheetId="9" hidden="1">СОМ!$B$18:$J$18</definedName>
    <definedName name="_xlnm._FilterDatabase" localSheetId="10" hidden="1">Чукотская!$B$18:$J$18</definedName>
    <definedName name="_xlnm._FilterDatabase" localSheetId="11" hidden="1">'Ю-Кур'!$B$18:$J$18</definedName>
    <definedName name="_xlnm.Print_Titles" localSheetId="0">'В-Сах'!$19:$19</definedName>
    <definedName name="_xlnm.Print_Titles" localSheetId="1">'З-Б'!$19:$19</definedName>
    <definedName name="_xlnm.Print_Titles" localSheetId="2">'З-К'!$19:$19</definedName>
    <definedName name="_xlnm.Print_Titles" localSheetId="3">'З-Сах'!$19:$19</definedName>
    <definedName name="_xlnm.Print_Titles" localSheetId="4">Караг!$19:$19</definedName>
    <definedName name="_xlnm.Print_Titles" localSheetId="5">'К-К'!$19:$19</definedName>
    <definedName name="_xlnm.Print_Titles" localSheetId="6">'П-К'!$19:$19</definedName>
    <definedName name="_xlnm.Print_Titles" localSheetId="7">Приморье!$19:$19</definedName>
    <definedName name="_xlnm.Print_Titles" localSheetId="8">'С-Кур'!$19:$19</definedName>
    <definedName name="_xlnm.Print_Titles" localSheetId="9">СОМ!$19:$19</definedName>
    <definedName name="_xlnm.Print_Titles" localSheetId="10">Чукотская!$19:$19</definedName>
    <definedName name="_xlnm.Print_Titles" localSheetId="11">'Ю-Кур'!$19:$19</definedName>
  </definedNames>
  <calcPr calcId="145621"/>
</workbook>
</file>

<file path=xl/calcChain.xml><?xml version="1.0" encoding="utf-8"?>
<calcChain xmlns="http://schemas.openxmlformats.org/spreadsheetml/2006/main">
  <c r="K28" i="12" l="1"/>
  <c r="K80" i="11"/>
  <c r="L105" i="8"/>
  <c r="K109" i="7"/>
  <c r="K63" i="6"/>
  <c r="K67" i="10" l="1"/>
  <c r="L107" i="8"/>
  <c r="L108" i="4"/>
  <c r="L40" i="9"/>
  <c r="L42" i="9" s="1"/>
  <c r="J21" i="13" l="1"/>
  <c r="H20" i="13"/>
  <c r="H29" i="13" s="1"/>
  <c r="J29" i="13"/>
  <c r="J32" i="13"/>
  <c r="J65" i="11"/>
  <c r="J35" i="11"/>
  <c r="J78" i="11"/>
  <c r="K78" i="11" s="1"/>
  <c r="J81" i="11"/>
  <c r="J21" i="10"/>
  <c r="J65" i="10" s="1"/>
  <c r="H65" i="10"/>
  <c r="J68" i="10"/>
  <c r="H82" i="8"/>
  <c r="H105" i="8" s="1"/>
  <c r="H73" i="8"/>
  <c r="J105" i="8"/>
  <c r="J108" i="8"/>
  <c r="J31" i="6"/>
  <c r="J61" i="6" s="1"/>
  <c r="H61" i="6"/>
  <c r="J64" i="6"/>
  <c r="H25" i="5"/>
  <c r="H27" i="5" s="1"/>
  <c r="K27" i="5" s="1"/>
  <c r="K29" i="5" s="1"/>
  <c r="J27" i="5"/>
  <c r="J30" i="5"/>
  <c r="J99" i="4"/>
  <c r="J106" i="4"/>
  <c r="K106" i="4" s="1"/>
  <c r="H106" i="4"/>
  <c r="J109" i="4"/>
  <c r="J79" i="3"/>
  <c r="J78" i="3"/>
  <c r="J88" i="3"/>
  <c r="J42" i="2"/>
  <c r="J41" i="2"/>
  <c r="J30" i="2"/>
  <c r="H45" i="2"/>
  <c r="J48" i="2"/>
  <c r="K61" i="6" l="1"/>
  <c r="K65" i="10"/>
  <c r="K105" i="8"/>
  <c r="K29" i="13"/>
  <c r="J85" i="3"/>
  <c r="J45" i="2"/>
  <c r="K45" i="2" s="1"/>
  <c r="K47" i="2" s="1"/>
</calcChain>
</file>

<file path=xl/sharedStrings.xml><?xml version="1.0" encoding="utf-8"?>
<sst xmlns="http://schemas.openxmlformats.org/spreadsheetml/2006/main" count="3051" uniqueCount="905">
  <si>
    <t>Приложение №4</t>
  </si>
  <si>
    <t>к приказу Росрыболовства</t>
  </si>
  <si>
    <t>утвержденного применительно к квоте добычи (вылова) водных биологических ресурсов во внутренних морских</t>
  </si>
  <si>
    <t>водах Российской Федерации, в территориальном море Российской Федерации, на континентальном шельфе</t>
  </si>
  <si>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</si>
  <si>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</si>
  <si>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</si>
  <si>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</si>
  <si>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</si>
  <si>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Размер доли  в %</t>
  </si>
  <si>
    <t>прибрежного рыболовства</t>
  </si>
  <si>
    <t>промышленного рыболовства</t>
  </si>
  <si>
    <t xml:space="preserve">доля в %, указанная 
в заявлении
</t>
  </si>
  <si>
    <t>Наименование рыбохозяйственного бассейна</t>
  </si>
  <si>
    <t>Район добычи (вылова) водного биологического ресурса</t>
  </si>
  <si>
    <t>Реквизиты договора о закреплении доли квоты добычи (вылова) водных биологических ресурсов</t>
  </si>
  <si>
    <t>№       договора</t>
  </si>
  <si>
    <t>Дата заключения договора</t>
  </si>
  <si>
    <t xml:space="preserve">Расчет объема части общего допустимого улова, утвержденного применительно к квоте добычи (вылова) водных биологических ресурсов в морских водах,                            при осуществлении 
</t>
  </si>
  <si>
    <t>Расчет объема части общего допустимого улова конкретного вида водного биологического ресурса,</t>
  </si>
  <si>
    <t>Российской Федерации, в исключительной экономической зоне Российской Федерации, Каспийском море</t>
  </si>
  <si>
    <t>(далее - квота добычи (вылова) водных биологических ресурсов в морских водах) для каждого лица,</t>
  </si>
  <si>
    <t xml:space="preserve"> с которым заключен договор о закреплении доли квоты добычи (вылова) водных биоресурсов в морских водах,  </t>
  </si>
  <si>
    <t>для осуществления прибрежного рыболовства и (или) осуществления промышленного рыболовства</t>
  </si>
  <si>
    <t>от "___"________ 2018 г. №___</t>
  </si>
  <si>
    <t>Минтай</t>
  </si>
  <si>
    <t>Дальневосточный рыбохозяйственный бассейн</t>
  </si>
  <si>
    <t>Восточно-Сахалинская подзона</t>
  </si>
  <si>
    <t>ООО «РЫБАК»</t>
  </si>
  <si>
    <t>6512002918</t>
  </si>
  <si>
    <t>ДВ-М-810</t>
  </si>
  <si>
    <t>-</t>
  </si>
  <si>
    <t>ЗАО «Остров Сахалин»</t>
  </si>
  <si>
    <t>6501074974</t>
  </si>
  <si>
    <t>ДВ-М-797</t>
  </si>
  <si>
    <t>ЗАО «ПИЛЕНГА»</t>
  </si>
  <si>
    <t>6501012632</t>
  </si>
  <si>
    <t>ДВ-М-798</t>
  </si>
  <si>
    <t>ЗАО «Сахалин Лизинг Флот»</t>
  </si>
  <si>
    <t>6509006140</t>
  </si>
  <si>
    <t>ДВ-М-799</t>
  </si>
  <si>
    <t>ЗАО НПМЭЦ «Посейдон»</t>
  </si>
  <si>
    <t>6505009060</t>
  </si>
  <si>
    <t>ДВ-М-800</t>
  </si>
  <si>
    <t>ООО «Водолей»</t>
  </si>
  <si>
    <t>6509005281</t>
  </si>
  <si>
    <t>ДВ-М-801</t>
  </si>
  <si>
    <t>ООО «ДАБЛ КС»</t>
  </si>
  <si>
    <t>6504011517</t>
  </si>
  <si>
    <t>ДВ-М-802</t>
  </si>
  <si>
    <t>ООО «Дары моря»</t>
  </si>
  <si>
    <t>6504015159</t>
  </si>
  <si>
    <t>ДВ-М-803</t>
  </si>
  <si>
    <t>ООО «Интеррыбфлот»</t>
  </si>
  <si>
    <t>2539041064</t>
  </si>
  <si>
    <t>ДВ-М-804</t>
  </si>
  <si>
    <t>ООО «Магадантралфлот»</t>
  </si>
  <si>
    <t>4909117170</t>
  </si>
  <si>
    <t>ДВ-М-805</t>
  </si>
  <si>
    <t>ЗАО «ИНТРАРОС»</t>
  </si>
  <si>
    <t>2537008664</t>
  </si>
  <si>
    <t>ДВ-М-796</t>
  </si>
  <si>
    <t>ООО «Поларис»</t>
  </si>
  <si>
    <t>4101138370</t>
  </si>
  <si>
    <t>ДВ-М-807</t>
  </si>
  <si>
    <t>ООО «ПОРОНАЙ»</t>
  </si>
  <si>
    <t>6507005529</t>
  </si>
  <si>
    <t>ДВ-М-808</t>
  </si>
  <si>
    <t>ООО «Рускор»</t>
  </si>
  <si>
    <t>6501268232</t>
  </si>
  <si>
    <t>ДВ-М-809</t>
  </si>
  <si>
    <t>ООО «Север»</t>
  </si>
  <si>
    <t>4101142626</t>
  </si>
  <si>
    <t>ДВ-М-811</t>
  </si>
  <si>
    <t>ООО «Северный берег»</t>
  </si>
  <si>
    <t>6501288510</t>
  </si>
  <si>
    <t>ДВ-М-812</t>
  </si>
  <si>
    <t>ООО «Софко»</t>
  </si>
  <si>
    <t>2508044467</t>
  </si>
  <si>
    <t>ДВ-М-813</t>
  </si>
  <si>
    <t>ООО «Тихрыбком»</t>
  </si>
  <si>
    <t>4909053889</t>
  </si>
  <si>
    <t>ДВ-М-814</t>
  </si>
  <si>
    <t>ООО «Транзит»</t>
  </si>
  <si>
    <t>2720020653</t>
  </si>
  <si>
    <t>ДВ-М-815</t>
  </si>
  <si>
    <t>ООО фирма «Посейдон»</t>
  </si>
  <si>
    <t>6509013155</t>
  </si>
  <si>
    <t>ДВ-М-816</t>
  </si>
  <si>
    <t>ПАО «Океанрыбфлот»</t>
  </si>
  <si>
    <t>4100000530</t>
  </si>
  <si>
    <t>ДВ-М-817</t>
  </si>
  <si>
    <t>ПАО «ПБТФ»</t>
  </si>
  <si>
    <t>2518000814</t>
  </si>
  <si>
    <t>ДВ-М-818</t>
  </si>
  <si>
    <t>ООО «ПО Сахалинрыбаксоюз»</t>
  </si>
  <si>
    <t>6501078432</t>
  </si>
  <si>
    <t>ДВ-М-806</t>
  </si>
  <si>
    <t>СПК «РК «Дружба»</t>
  </si>
  <si>
    <t>6507000094</t>
  </si>
  <si>
    <t>ДВ-М-819</t>
  </si>
  <si>
    <t>Изъятые, нераспределенные доли/квоты</t>
  </si>
  <si>
    <t>ОДУсумма</t>
  </si>
  <si>
    <t>ОДУутв</t>
  </si>
  <si>
    <t>Западно-Беринговоморская зона</t>
  </si>
  <si>
    <t>АО «РК «Малкинское»</t>
  </si>
  <si>
    <t>4105045951</t>
  </si>
  <si>
    <t>ДВ-М-830</t>
  </si>
  <si>
    <t>ООО «Сфера Марин»</t>
  </si>
  <si>
    <t>4101133011</t>
  </si>
  <si>
    <t>ДВ-М-870</t>
  </si>
  <si>
    <t>АО «МСК Востоктранссервис»</t>
  </si>
  <si>
    <t>2538003718</t>
  </si>
  <si>
    <t>ДВ-М-823</t>
  </si>
  <si>
    <t>АО «Дальрыбпром»</t>
  </si>
  <si>
    <t>2540078397</t>
  </si>
  <si>
    <t>ДВ-М-824</t>
  </si>
  <si>
    <t>АО «ДМП-РМ»</t>
  </si>
  <si>
    <t>2540199962</t>
  </si>
  <si>
    <t>ДВ-М-825</t>
  </si>
  <si>
    <t>ДВ-М-837</t>
  </si>
  <si>
    <t>АО «КБОР-1»</t>
  </si>
  <si>
    <t>4105046465</t>
  </si>
  <si>
    <t>ДВ-М-827</t>
  </si>
  <si>
    <t>АО «Акрос»</t>
  </si>
  <si>
    <t>4101013772</t>
  </si>
  <si>
    <t>ДВ-М-821</t>
  </si>
  <si>
    <t>АО «Озерновский РКЗ № 55»</t>
  </si>
  <si>
    <t>4108003484</t>
  </si>
  <si>
    <t>ДВ-М-829</t>
  </si>
  <si>
    <t>АО «Колхоз им. Бекерева»</t>
  </si>
  <si>
    <t>8203010714</t>
  </si>
  <si>
    <t>ДВ-М-828</t>
  </si>
  <si>
    <t>АО «СК БСФ»</t>
  </si>
  <si>
    <t>6515000242</t>
  </si>
  <si>
    <t>ДВ-М-831</t>
  </si>
  <si>
    <t>АО «Тралком»</t>
  </si>
  <si>
    <t>4909084252</t>
  </si>
  <si>
    <t>ДВ-М-832</t>
  </si>
  <si>
    <t>АО «Тралфлот»</t>
  </si>
  <si>
    <t>8701003484</t>
  </si>
  <si>
    <t>ДВ-М-833</t>
  </si>
  <si>
    <t>АО «Трансморепродукт»</t>
  </si>
  <si>
    <t>2536081686</t>
  </si>
  <si>
    <t>ДВ-М-834</t>
  </si>
  <si>
    <t>АО «ЗВЕЗДА»</t>
  </si>
  <si>
    <t>4101181671</t>
  </si>
  <si>
    <t>ДВ-М-826</t>
  </si>
  <si>
    <t>ООО «АЛИТЕТ ДВ»</t>
  </si>
  <si>
    <t>2540206874</t>
  </si>
  <si>
    <t>ДВ-М-844</t>
  </si>
  <si>
    <t>ООО «Миккор ЛТД»</t>
  </si>
  <si>
    <t>6501059302</t>
  </si>
  <si>
    <t>ДВ-М-853</t>
  </si>
  <si>
    <t>ООО «Атика»</t>
  </si>
  <si>
    <t>6501007569</t>
  </si>
  <si>
    <t>ДВ-М-845</t>
  </si>
  <si>
    <t>АО «Малки-Фиш»</t>
  </si>
  <si>
    <t>4105042622</t>
  </si>
  <si>
    <t>ДВ-М-820</t>
  </si>
  <si>
    <t>ДВ-М-838</t>
  </si>
  <si>
    <t>ОАО «УТРФ-Камчатка»</t>
  </si>
  <si>
    <t>4101087870</t>
  </si>
  <si>
    <t>ДВ-М-839</t>
  </si>
  <si>
    <t>ОАО «ТУРНИФ»</t>
  </si>
  <si>
    <t>2536053382</t>
  </si>
  <si>
    <t>ДВ-М-840</t>
  </si>
  <si>
    <t>ОАО «Чукотрыбпромхоз»</t>
  </si>
  <si>
    <t>8709011367</t>
  </si>
  <si>
    <t>ДВ-М-841</t>
  </si>
  <si>
    <t>ДВ-М-836</t>
  </si>
  <si>
    <t>АО «БЛАФ»</t>
  </si>
  <si>
    <t>4100002721</t>
  </si>
  <si>
    <t>ДВ-М-822</t>
  </si>
  <si>
    <t>ДВ-М-835</t>
  </si>
  <si>
    <t>ООО «Тихоокеанская рыбопромысловая компания»</t>
  </si>
  <si>
    <t>2712005764</t>
  </si>
  <si>
    <t>ДВ-М-871</t>
  </si>
  <si>
    <t>ДВ-М-846</t>
  </si>
  <si>
    <t>ООО «Востокрыбпром»</t>
  </si>
  <si>
    <t>2721023255</t>
  </si>
  <si>
    <t>ДВ-М-847</t>
  </si>
  <si>
    <t>ООО «ДАЛЬТРАНСФЛОТ»</t>
  </si>
  <si>
    <t>2537068039</t>
  </si>
  <si>
    <t>ДВ-М-848</t>
  </si>
  <si>
    <t>ДВ-М-849</t>
  </si>
  <si>
    <t>ООО «КЗБ-донка»</t>
  </si>
  <si>
    <t>8203011429</t>
  </si>
  <si>
    <t>ДВ-М-850</t>
  </si>
  <si>
    <t>ООО «Азов»</t>
  </si>
  <si>
    <t>4108002191</t>
  </si>
  <si>
    <t>ДВ-М-842</t>
  </si>
  <si>
    <t>ООО «Айруп»</t>
  </si>
  <si>
    <t>6501152044</t>
  </si>
  <si>
    <t>ДВ-М-843</t>
  </si>
  <si>
    <t>ООО «Оладон»</t>
  </si>
  <si>
    <t>2721177230</t>
  </si>
  <si>
    <t>ДВ-М-854</t>
  </si>
  <si>
    <t>ДВ-М-859</t>
  </si>
  <si>
    <t>ДВ-М-852</t>
  </si>
  <si>
    <t>ООО «РК «Тихий океан»</t>
  </si>
  <si>
    <t>2508110494</t>
  </si>
  <si>
    <t>ДВ-М-866</t>
  </si>
  <si>
    <t>ООО «Росрыбфлот»</t>
  </si>
  <si>
    <t>6501237700</t>
  </si>
  <si>
    <t>ДВ-М-865</t>
  </si>
  <si>
    <t>ООО «РОСКАМРЫБА»</t>
  </si>
  <si>
    <t>4100021636</t>
  </si>
  <si>
    <t>ДВ-М-864</t>
  </si>
  <si>
    <t>ООО «РОЛИЗ»</t>
  </si>
  <si>
    <t>2536247860</t>
  </si>
  <si>
    <t>ДВ-М-863</t>
  </si>
  <si>
    <t>ООО «РМД ЮВА 1»</t>
  </si>
  <si>
    <t>7701384421</t>
  </si>
  <si>
    <t>ДВ-М-862</t>
  </si>
  <si>
    <t>ООО «Совгаваньрыба»</t>
  </si>
  <si>
    <t>2704010129</t>
  </si>
  <si>
    <t>ДВ-М-868</t>
  </si>
  <si>
    <t>ООО «РК «Новый Мир»</t>
  </si>
  <si>
    <t>2503032468</t>
  </si>
  <si>
    <t>ДВ-М-860</t>
  </si>
  <si>
    <t>ДВ-М-869</t>
  </si>
  <si>
    <t>ООО «Поллукс»</t>
  </si>
  <si>
    <t>8200001479</t>
  </si>
  <si>
    <t>ДВ-М-858</t>
  </si>
  <si>
    <t>2704014652</t>
  </si>
  <si>
    <t>ДВ-М-857</t>
  </si>
  <si>
    <t>ООО РК «Лунтос»</t>
  </si>
  <si>
    <t>4100006765</t>
  </si>
  <si>
    <t>ДВ-М-877</t>
  </si>
  <si>
    <t>ООО «Орион»</t>
  </si>
  <si>
    <t>2723108634</t>
  </si>
  <si>
    <t>ДВ-М-855</t>
  </si>
  <si>
    <t>ПАО «Дальрыба»</t>
  </si>
  <si>
    <t>2500000073</t>
  </si>
  <si>
    <t>ДВ-М-879</t>
  </si>
  <si>
    <t>ДВ-М-872</t>
  </si>
  <si>
    <t>ООО «Траловый промысел»</t>
  </si>
  <si>
    <t>2704024080</t>
  </si>
  <si>
    <t>ДВ-М-873</t>
  </si>
  <si>
    <t>ООО «Тымлатский рыбокомбинат»</t>
  </si>
  <si>
    <t>8203002819</t>
  </si>
  <si>
    <t>ДВ-М-874</t>
  </si>
  <si>
    <t>ООО «Корякморепродукт»</t>
  </si>
  <si>
    <t>8203002008</t>
  </si>
  <si>
    <t>ДВ-М-851</t>
  </si>
  <si>
    <t>ООО «Экарма-Сахалин»</t>
  </si>
  <si>
    <t>6501270898</t>
  </si>
  <si>
    <t>ДВ-М-876</t>
  </si>
  <si>
    <t>ДВ-М-856</t>
  </si>
  <si>
    <t>ДВ-М-878</t>
  </si>
  <si>
    <t>Рыболовецкий колхоз им. В.И. Ленина</t>
  </si>
  <si>
    <t>4101016808</t>
  </si>
  <si>
    <t>ДВ-М-884</t>
  </si>
  <si>
    <t>ПАО «НБАМР»</t>
  </si>
  <si>
    <t>2508007948</t>
  </si>
  <si>
    <t>ДВ-М-880</t>
  </si>
  <si>
    <t>ДВ-М-881</t>
  </si>
  <si>
    <t>ДВ-М-882</t>
  </si>
  <si>
    <t>Рыболовецкая артель (колхоз) имени 50 лет Октября</t>
  </si>
  <si>
    <t>2709001128</t>
  </si>
  <si>
    <t>ДВ-М-883</t>
  </si>
  <si>
    <t>ООО «Чукотоптторг»</t>
  </si>
  <si>
    <t>8709907770</t>
  </si>
  <si>
    <t>ДВ-М-875</t>
  </si>
  <si>
    <t>ООО «РКХ «Сахалин»</t>
  </si>
  <si>
    <t>6505010379</t>
  </si>
  <si>
    <t>ДВ-М-861</t>
  </si>
  <si>
    <t>ООО «Рыбфлот-ДВ»</t>
  </si>
  <si>
    <t>2536104750</t>
  </si>
  <si>
    <t>ДВ-М-867</t>
  </si>
  <si>
    <t>Западно-Камчатская подзона</t>
  </si>
  <si>
    <t>ДВ-М-897</t>
  </si>
  <si>
    <t>ООО «Витязь-Авто»</t>
  </si>
  <si>
    <t>4101081250</t>
  </si>
  <si>
    <t>ДВ-М-918</t>
  </si>
  <si>
    <t>ДВ-М-888</t>
  </si>
  <si>
    <t>ДВ-М-889</t>
  </si>
  <si>
    <t>ДВ-М-890</t>
  </si>
  <si>
    <t>ДВ-М-891</t>
  </si>
  <si>
    <t>ДВ-М-892</t>
  </si>
  <si>
    <t>ДВ-М-893</t>
  </si>
  <si>
    <t>ДВ-М-907</t>
  </si>
  <si>
    <t>ДВ-М-886</t>
  </si>
  <si>
    <t>ИП Гескин Андрей Дмитриевич</t>
  </si>
  <si>
    <t>410100930720</t>
  </si>
  <si>
    <t>ДВ-М-906</t>
  </si>
  <si>
    <t>ДВ-М-896</t>
  </si>
  <si>
    <t>ДВ-М-898</t>
  </si>
  <si>
    <t>АО ХК «Дальморепродукт»</t>
  </si>
  <si>
    <t>2504001293</t>
  </si>
  <si>
    <t>ДВ-М-899</t>
  </si>
  <si>
    <t>ДВ-М-900</t>
  </si>
  <si>
    <t>ЗАО «Курильский рассвет»</t>
  </si>
  <si>
    <t>6515001310</t>
  </si>
  <si>
    <t>ДВ-М-901</t>
  </si>
  <si>
    <t>ДВ-М-902</t>
  </si>
  <si>
    <t>ДВ-М-903</t>
  </si>
  <si>
    <t>ДВ-М-904</t>
  </si>
  <si>
    <t>ДВ-М-928</t>
  </si>
  <si>
    <t>АО «РКЗ «Командор»</t>
  </si>
  <si>
    <t>4108003188</t>
  </si>
  <si>
    <t>ДВ-М-894</t>
  </si>
  <si>
    <t>ДВ-М-895</t>
  </si>
  <si>
    <t>ЗАО «Судоверфьрыба»</t>
  </si>
  <si>
    <t>4100006437</t>
  </si>
  <si>
    <t>ДВ-М-905</t>
  </si>
  <si>
    <t>ОАО «Колхоз Октябрь»</t>
  </si>
  <si>
    <t>4107002304</t>
  </si>
  <si>
    <t>ДВ-М-908</t>
  </si>
  <si>
    <t>ОАО «РК «Приморец»</t>
  </si>
  <si>
    <t>2503029553</t>
  </si>
  <si>
    <t>ДВ-М-909</t>
  </si>
  <si>
    <t>ДВ-М-910</t>
  </si>
  <si>
    <t>ООО «Алаид»</t>
  </si>
  <si>
    <t>6515003317</t>
  </si>
  <si>
    <t>ДВ-М-911</t>
  </si>
  <si>
    <t>ООО «Авача»</t>
  </si>
  <si>
    <t>4101149910</t>
  </si>
  <si>
    <t>ДВ-М-912</t>
  </si>
  <si>
    <t>ДВ-М-913</t>
  </si>
  <si>
    <t>ДВ-М-914</t>
  </si>
  <si>
    <t>ООО «Антей»</t>
  </si>
  <si>
    <t>2704007990</t>
  </si>
  <si>
    <t>ДВ-М-915</t>
  </si>
  <si>
    <t>ДВ-М-887</t>
  </si>
  <si>
    <t>ООО «Атолл-В»</t>
  </si>
  <si>
    <t>4101179023</t>
  </si>
  <si>
    <t>ДВ-М-917</t>
  </si>
  <si>
    <t>ДВ-М-952</t>
  </si>
  <si>
    <t>ДВ-М-919</t>
  </si>
  <si>
    <t>ДВ-М-920</t>
  </si>
  <si>
    <t>ООО «Галис»</t>
  </si>
  <si>
    <t>4101076846</t>
  </si>
  <si>
    <t>ДВ-М-921</t>
  </si>
  <si>
    <t>ДВ-М-922</t>
  </si>
  <si>
    <t>ООО «Ивнинг Стар»</t>
  </si>
  <si>
    <t>8202016713</t>
  </si>
  <si>
    <t>ДВ-М-923</t>
  </si>
  <si>
    <t>ООО «Инсоф Марин»</t>
  </si>
  <si>
    <t>2508052972</t>
  </si>
  <si>
    <t>ДВ-М-924</t>
  </si>
  <si>
    <t>ДВ-М-925</t>
  </si>
  <si>
    <t>ДВ-М-885</t>
  </si>
  <si>
    <t>ООО «Атолл-А»</t>
  </si>
  <si>
    <t>4101179048</t>
  </si>
  <si>
    <t>ДВ-М-916</t>
  </si>
  <si>
    <t>ДВ-М-927</t>
  </si>
  <si>
    <t>ДВ-М-941</t>
  </si>
  <si>
    <t>ДВ-М-961</t>
  </si>
  <si>
    <t>ООО «Охотское»</t>
  </si>
  <si>
    <t>2543053560</t>
  </si>
  <si>
    <t>ДВ-М-932</t>
  </si>
  <si>
    <t>ООО «ПК РКЗ»</t>
  </si>
  <si>
    <t>4100013811</t>
  </si>
  <si>
    <t>ДВ-М-933</t>
  </si>
  <si>
    <t>ДВ-М-934</t>
  </si>
  <si>
    <t>ДВ-М-935</t>
  </si>
  <si>
    <t>ДВ-М-936</t>
  </si>
  <si>
    <t>ООО «Северные промыслы»</t>
  </si>
  <si>
    <t>4100019115</t>
  </si>
  <si>
    <t>ДВ-М-950</t>
  </si>
  <si>
    <t>ДВ-М-938</t>
  </si>
  <si>
    <t>ООО «Октябрьский рыбокомбинат»</t>
  </si>
  <si>
    <t>4108003491</t>
  </si>
  <si>
    <t>ДВ-М-930</t>
  </si>
  <si>
    <t>ООО «Пролив»</t>
  </si>
  <si>
    <t>6505008098</t>
  </si>
  <si>
    <t>ДВ-М-940</t>
  </si>
  <si>
    <t>ООО «Меркурий»</t>
  </si>
  <si>
    <t>6501292475</t>
  </si>
  <si>
    <t>ДВ-М-929</t>
  </si>
  <si>
    <t>ДВ-М-942</t>
  </si>
  <si>
    <t>ДВ-М-943</t>
  </si>
  <si>
    <t>ДВ-М-944</t>
  </si>
  <si>
    <t>ООО «Рыбак Коврана»</t>
  </si>
  <si>
    <t>4101171095</t>
  </si>
  <si>
    <t>ДВ-М-945</t>
  </si>
  <si>
    <t>ООО Артель «Народы Севера»</t>
  </si>
  <si>
    <t>4108006887</t>
  </si>
  <si>
    <t>ДВ-М-946</t>
  </si>
  <si>
    <t>ООО «Рыболовецкая Артель»</t>
  </si>
  <si>
    <t>4108002547</t>
  </si>
  <si>
    <t>ДВ-М-947</t>
  </si>
  <si>
    <t>Рыбколхоз им. Ленина</t>
  </si>
  <si>
    <t>2715000919</t>
  </si>
  <si>
    <t>ДВ-М-970</t>
  </si>
  <si>
    <t>ДВ-М-937</t>
  </si>
  <si>
    <t>ООО «Санрайз»</t>
  </si>
  <si>
    <t>6515001694</t>
  </si>
  <si>
    <t>ДВ-М-949</t>
  </si>
  <si>
    <t>ДВ-М-948</t>
  </si>
  <si>
    <t>ООО «Сулой»</t>
  </si>
  <si>
    <t>4101077695</t>
  </si>
  <si>
    <t>ДВ-М-953</t>
  </si>
  <si>
    <t>ДВ-М-954</t>
  </si>
  <si>
    <t>ООО «Тертей-Флот»</t>
  </si>
  <si>
    <t>4101085833</t>
  </si>
  <si>
    <t>ДВ-М-955</t>
  </si>
  <si>
    <t>ДВ-М-956</t>
  </si>
  <si>
    <t>ДВ-М-957</t>
  </si>
  <si>
    <t>ДВ-М-958</t>
  </si>
  <si>
    <t>ДВ-М-931</t>
  </si>
  <si>
    <t>ООО ПКФ «Южно-Курильский рыбокомбинат»</t>
  </si>
  <si>
    <t>6518005270</t>
  </si>
  <si>
    <t>ДВ-М-960</t>
  </si>
  <si>
    <t>ДВ-М-951</t>
  </si>
  <si>
    <t>ДВ-М-962</t>
  </si>
  <si>
    <t>ООО «Октябрьский-1»</t>
  </si>
  <si>
    <t>4101161435</t>
  </si>
  <si>
    <t>ДВ-М-963</t>
  </si>
  <si>
    <t>ДВ-М-964</t>
  </si>
  <si>
    <t>ДВ-М-965</t>
  </si>
  <si>
    <t>ДВ-М-966</t>
  </si>
  <si>
    <t>ДВ-М-967</t>
  </si>
  <si>
    <t>ДВ-М-968</t>
  </si>
  <si>
    <t>ДВ-М-969</t>
  </si>
  <si>
    <t>ДВ-М-959</t>
  </si>
  <si>
    <t>ООО «Посейдон-ЮК»</t>
  </si>
  <si>
    <t>6518009010</t>
  </si>
  <si>
    <t>ДВ-М-939</t>
  </si>
  <si>
    <t>ООО «Камчаттралфлот»</t>
  </si>
  <si>
    <t>4100006691</t>
  </si>
  <si>
    <t>ДВ-М-926</t>
  </si>
  <si>
    <t>Западно-Сахалинская подзона</t>
  </si>
  <si>
    <t>ООО «Зюйд-Вест»</t>
  </si>
  <si>
    <t>6508006155</t>
  </si>
  <si>
    <t>ДВ-М-971</t>
  </si>
  <si>
    <t>ООО «Невод»</t>
  </si>
  <si>
    <t>6516008452</t>
  </si>
  <si>
    <t>ДВ-М-972</t>
  </si>
  <si>
    <t>ООО «Прибой-Восток»</t>
  </si>
  <si>
    <t>6504018696</t>
  </si>
  <si>
    <t>ДВ-М-973</t>
  </si>
  <si>
    <t>ДВ-М-974</t>
  </si>
  <si>
    <t>ДВ-М-975</t>
  </si>
  <si>
    <t>Р/К Имени Ленина</t>
  </si>
  <si>
    <t>6509002322</t>
  </si>
  <si>
    <t>ДВ-М-976</t>
  </si>
  <si>
    <t>Карагинская подзона</t>
  </si>
  <si>
    <t>ДВ-М-1083</t>
  </si>
  <si>
    <t>ДВ-М-1072</t>
  </si>
  <si>
    <t>ДВ-М-1074</t>
  </si>
  <si>
    <t>ДВ-М-1064</t>
  </si>
  <si>
    <t>ДВ-М-1065</t>
  </si>
  <si>
    <t>ДВ-М-1066</t>
  </si>
  <si>
    <t>ДВ-М-1067</t>
  </si>
  <si>
    <t>ДВ-М-1068</t>
  </si>
  <si>
    <t>ДВ-М-1069</t>
  </si>
  <si>
    <t>ДВ-М-1101</t>
  </si>
  <si>
    <t>ДВ-М-1071</t>
  </si>
  <si>
    <t>ДВ-М-1100</t>
  </si>
  <si>
    <t>ДВ-М-1073</t>
  </si>
  <si>
    <t>ООО «ДЕЛЬФИН»</t>
  </si>
  <si>
    <t>8201002002</t>
  </si>
  <si>
    <t>ДВ-М-1082</t>
  </si>
  <si>
    <t>ДВ-М-1075</t>
  </si>
  <si>
    <t>ДВ-М-1076</t>
  </si>
  <si>
    <t>ООО «БИОТОН»</t>
  </si>
  <si>
    <t>8203002826</t>
  </si>
  <si>
    <t>ДВ-М-1077</t>
  </si>
  <si>
    <t>ДВ-М-1078</t>
  </si>
  <si>
    <t>ДВ-М-1079</t>
  </si>
  <si>
    <t>ООО «Город 415»</t>
  </si>
  <si>
    <t>4101158009</t>
  </si>
  <si>
    <t>ДВ-М-1080</t>
  </si>
  <si>
    <t>ДВ-М-1063</t>
  </si>
  <si>
    <t>ДВ-М-1070</t>
  </si>
  <si>
    <t>ДВ-М-1090</t>
  </si>
  <si>
    <t>ДВ-М-1094</t>
  </si>
  <si>
    <t>ДВ-М-1084</t>
  </si>
  <si>
    <t>ДВ-М-1085</t>
  </si>
  <si>
    <t>ДВ-М-1086</t>
  </si>
  <si>
    <t>ДВ-М-1087</t>
  </si>
  <si>
    <t>ДВ-М-1092</t>
  </si>
  <si>
    <t>ДВ-М-1089</t>
  </si>
  <si>
    <t>ДВ-М-1091</t>
  </si>
  <si>
    <t>ДВ-М-1102</t>
  </si>
  <si>
    <t>ДВ-М-1093</t>
  </si>
  <si>
    <t>ООО «Дельта Фиш, Лтд»</t>
  </si>
  <si>
    <t>4109002892</t>
  </si>
  <si>
    <t>ДВ-М-1081</t>
  </si>
  <si>
    <t>ДВ-М-1095</t>
  </si>
  <si>
    <t>ООО «Экофиш»</t>
  </si>
  <si>
    <t>4101182386</t>
  </si>
  <si>
    <t>ДВ-М-1096</t>
  </si>
  <si>
    <t>ДВ-М-1097</t>
  </si>
  <si>
    <t>ДВ-М-1098</t>
  </si>
  <si>
    <t>ДВ-М-1099</t>
  </si>
  <si>
    <t>ДВ-М-1088</t>
  </si>
  <si>
    <t xml:space="preserve">Камчатско-Курильская подзона </t>
  </si>
  <si>
    <t>ДВ-М-990</t>
  </si>
  <si>
    <t>ДВ-М-980</t>
  </si>
  <si>
    <t>ДВ-М-981</t>
  </si>
  <si>
    <t>ДВ-М-982</t>
  </si>
  <si>
    <t>ДВ-М-983</t>
  </si>
  <si>
    <t>ДВ-М-984</t>
  </si>
  <si>
    <t>ДВ-М-985</t>
  </si>
  <si>
    <t>ДВ-М-999</t>
  </si>
  <si>
    <t>ДВ-М-987</t>
  </si>
  <si>
    <t>ДВ-М-1043</t>
  </si>
  <si>
    <t>ДВ-М-989</t>
  </si>
  <si>
    <t>ДВ-М-988</t>
  </si>
  <si>
    <t>ДВ-М-991</t>
  </si>
  <si>
    <t>ДВ-М-992</t>
  </si>
  <si>
    <t>ДВ-М-993</t>
  </si>
  <si>
    <t>ДВ-М-994</t>
  </si>
  <si>
    <t>ДВ-М-995</t>
  </si>
  <si>
    <t>ДВ-М-996</t>
  </si>
  <si>
    <t>ДВ-М-1020</t>
  </si>
  <si>
    <t>ДВ-М-986</t>
  </si>
  <si>
    <t>ДВ-М-1010</t>
  </si>
  <si>
    <t>ДВ-М-998</t>
  </si>
  <si>
    <t>ДВ-М-1011</t>
  </si>
  <si>
    <t>ДВ-М-1000</t>
  </si>
  <si>
    <t>ДВ-М-1001</t>
  </si>
  <si>
    <t>ДВ-М-1002</t>
  </si>
  <si>
    <t>ДВ-М-1003</t>
  </si>
  <si>
    <t>ДВ-М-1004</t>
  </si>
  <si>
    <t>ДВ-М-1005</t>
  </si>
  <si>
    <t>ДВ-М-1006</t>
  </si>
  <si>
    <t>ДВ-М-1007</t>
  </si>
  <si>
    <t>ДВ-М-1019</t>
  </si>
  <si>
    <t>ДВ-М-979</t>
  </si>
  <si>
    <t>ДВ-М-997</t>
  </si>
  <si>
    <t>ДВ-М-978</t>
  </si>
  <si>
    <t>ДВ-М-1012</t>
  </si>
  <si>
    <t>ДВ-М-1013</t>
  </si>
  <si>
    <t>ДВ-М-1014</t>
  </si>
  <si>
    <t>ООО «Вострыбкам-108»</t>
  </si>
  <si>
    <t>4101154163</t>
  </si>
  <si>
    <t>ДВ-М-1015</t>
  </si>
  <si>
    <t>ДВ-М-1016</t>
  </si>
  <si>
    <t>ДВ-М-1017</t>
  </si>
  <si>
    <t>ДВ-М-977</t>
  </si>
  <si>
    <t>ДВ-М-1008</t>
  </si>
  <si>
    <t>ДВ-М-1044</t>
  </si>
  <si>
    <t>ДВ-М-1009</t>
  </si>
  <si>
    <t>ДВ-М-1033</t>
  </si>
  <si>
    <t>ДВ-М-1053</t>
  </si>
  <si>
    <t>ДВ-М-1025</t>
  </si>
  <si>
    <t>ДВ-М-1026</t>
  </si>
  <si>
    <t>ДВ-М-1027</t>
  </si>
  <si>
    <t>ДВ-М-1028</t>
  </si>
  <si>
    <t>ООО «Симар-2»</t>
  </si>
  <si>
    <t>4909120214</t>
  </si>
  <si>
    <t>ДВ-М-1042</t>
  </si>
  <si>
    <t>ДВ-М-1030</t>
  </si>
  <si>
    <t>ООО «Морские ресурсы»</t>
  </si>
  <si>
    <t>6515001905</t>
  </si>
  <si>
    <t>ДВ-М-1023</t>
  </si>
  <si>
    <t>ДВ-М-1032</t>
  </si>
  <si>
    <t>ДВ-М-1022</t>
  </si>
  <si>
    <t>ДВ-М-1034</t>
  </si>
  <si>
    <t>ДВ-М-1035</t>
  </si>
  <si>
    <t>ДВ-М-1036</t>
  </si>
  <si>
    <t>ДВ-М-1037</t>
  </si>
  <si>
    <t>ДВ-М-1038</t>
  </si>
  <si>
    <t>ДВ-М-1039</t>
  </si>
  <si>
    <t>ДВ-М-1062</t>
  </si>
  <si>
    <t>ДВ-М-1029</t>
  </si>
  <si>
    <t>ДВ-М-1041</t>
  </si>
  <si>
    <t>ДВ-М-1054</t>
  </si>
  <si>
    <t>ДВ-М-1045</t>
  </si>
  <si>
    <t>ДВ-М-1046</t>
  </si>
  <si>
    <t>ДВ-М-1047</t>
  </si>
  <si>
    <t>ДВ-М-1048</t>
  </si>
  <si>
    <t>ДВ-М-1049</t>
  </si>
  <si>
    <t>ДВ-М-1050</t>
  </si>
  <si>
    <t>ДВ-М-1018</t>
  </si>
  <si>
    <t>ДВ-М-1024</t>
  </si>
  <si>
    <t>ДВ-М-1040</t>
  </si>
  <si>
    <t>ДВ-М-1021</t>
  </si>
  <si>
    <t>ДВ-М-1055</t>
  </si>
  <si>
    <t>ДВ-М-1056</t>
  </si>
  <si>
    <t>ДВ-М-1057</t>
  </si>
  <si>
    <t>ДВ-М-1058</t>
  </si>
  <si>
    <t>ДВ-М-1059</t>
  </si>
  <si>
    <t>ДВ-М-1060</t>
  </si>
  <si>
    <t>РА «колхоз Красный труженик»</t>
  </si>
  <si>
    <t>4108000596</t>
  </si>
  <si>
    <t>ДВ-М-1061</t>
  </si>
  <si>
    <t>ООО «Шивелуч»</t>
  </si>
  <si>
    <t>4109004755</t>
  </si>
  <si>
    <t>ДВ-М-1051</t>
  </si>
  <si>
    <t>ДВ-М-1031</t>
  </si>
  <si>
    <t>ДВ-М-1052</t>
  </si>
  <si>
    <t>Петропавловско-Командорская подзона</t>
  </si>
  <si>
    <t>ДВ-М-1115</t>
  </si>
  <si>
    <t>ДВ-М-1143</t>
  </si>
  <si>
    <t>ДВ-М-1106</t>
  </si>
  <si>
    <t>ДВ-М-1107</t>
  </si>
  <si>
    <t>ДВ-М-1108</t>
  </si>
  <si>
    <t>ДВ-М-1109</t>
  </si>
  <si>
    <t>ДВ-М-1110</t>
  </si>
  <si>
    <t>ДВ-М-1111</t>
  </si>
  <si>
    <t>ИП Козаков Владимир Григорьевич</t>
  </si>
  <si>
    <t>410501453834</t>
  </si>
  <si>
    <t>ДВ-М-1125</t>
  </si>
  <si>
    <t>ДВ-М-1104</t>
  </si>
  <si>
    <t>ДВ-М-1145</t>
  </si>
  <si>
    <t>ДВ-М-1114</t>
  </si>
  <si>
    <t>ДВ-М-1116</t>
  </si>
  <si>
    <t>ДВ-М-1117</t>
  </si>
  <si>
    <t>ДВ-М-1118</t>
  </si>
  <si>
    <t>ДВ-М-1119</t>
  </si>
  <si>
    <t>ДВ-М-1120</t>
  </si>
  <si>
    <t>ИП Акимов Олег Иванович</t>
  </si>
  <si>
    <t>410101387288</t>
  </si>
  <si>
    <t>ДВ-М-1121</t>
  </si>
  <si>
    <t>ИП Баляев Сергей Николаевич</t>
  </si>
  <si>
    <t>272114715197</t>
  </si>
  <si>
    <t>ДВ-М-1122</t>
  </si>
  <si>
    <t>ДВ-М-1112</t>
  </si>
  <si>
    <t>ДВ-М-1135</t>
  </si>
  <si>
    <t>АО «Рыбспецпром»</t>
  </si>
  <si>
    <t>4101166472</t>
  </si>
  <si>
    <t>ДВ-М-1113</t>
  </si>
  <si>
    <t>ДВ-М-1123</t>
  </si>
  <si>
    <t>ДВ-М-1144</t>
  </si>
  <si>
    <t>ИП Кондратенко Сергей Георгиевич</t>
  </si>
  <si>
    <t>410200096586</t>
  </si>
  <si>
    <t>ДВ-М-1126</t>
  </si>
  <si>
    <t>ИП Никитин Александр Валентинович</t>
  </si>
  <si>
    <t>410500409127</t>
  </si>
  <si>
    <t>ДВ-М-1127</t>
  </si>
  <si>
    <t>ИП Пархомчук Андрей Николаевич</t>
  </si>
  <si>
    <t>410101291770</t>
  </si>
  <si>
    <t>ДВ-М-1128</t>
  </si>
  <si>
    <t>ИП Санкин Олег Юрьевич</t>
  </si>
  <si>
    <t>410101742045</t>
  </si>
  <si>
    <t>ДВ-М-1129</t>
  </si>
  <si>
    <t>ИП Столярчук Антон Игнатьевич</t>
  </si>
  <si>
    <t>410200701160</t>
  </si>
  <si>
    <t>ДВ-М-1130</t>
  </si>
  <si>
    <t>ИП Тимонькин Сергей Сергеевич</t>
  </si>
  <si>
    <t>410102052767</t>
  </si>
  <si>
    <t>ДВ-М-1131</t>
  </si>
  <si>
    <t>ИП Чевгунова Людмила Борисовна</t>
  </si>
  <si>
    <t>410111729156</t>
  </si>
  <si>
    <t>ДВ-М-1132</t>
  </si>
  <si>
    <t>ДВ-М-1105</t>
  </si>
  <si>
    <t>Крестьянское (фермерское) хозяйство «Казанцевых»</t>
  </si>
  <si>
    <t>410505517870</t>
  </si>
  <si>
    <t>ДВ-М-1134</t>
  </si>
  <si>
    <t>ДВ-М-1168</t>
  </si>
  <si>
    <t>ДВ-М-1136</t>
  </si>
  <si>
    <t>ДВ-М-1137</t>
  </si>
  <si>
    <t>ДВ-М-1138</t>
  </si>
  <si>
    <t>ДВ-М-1139</t>
  </si>
  <si>
    <t>ООО «Арс-Фиш»</t>
  </si>
  <si>
    <t>4105025881</t>
  </si>
  <si>
    <t>ДВ-М-1140</t>
  </si>
  <si>
    <t>ДВ-М-1141</t>
  </si>
  <si>
    <t>ДВ-М-1142</t>
  </si>
  <si>
    <t>АО «АКРОС 3»</t>
  </si>
  <si>
    <t>4101151638</t>
  </si>
  <si>
    <t>ДВ-М-1103</t>
  </si>
  <si>
    <t>ИП Шкурат Александр Сергеевич</t>
  </si>
  <si>
    <t>410100275912</t>
  </si>
  <si>
    <t>ДВ-М-1133</t>
  </si>
  <si>
    <t>ИП Горбачев Сергей Константинович</t>
  </si>
  <si>
    <t>410100996520</t>
  </si>
  <si>
    <t>ДВ-М-1124</t>
  </si>
  <si>
    <t>ДВ-М-1157</t>
  </si>
  <si>
    <t>ООО «Камчатрыбопродукт»</t>
  </si>
  <si>
    <t>4100011035</t>
  </si>
  <si>
    <t>ДВ-М-1148</t>
  </si>
  <si>
    <t>ООО «Форк»</t>
  </si>
  <si>
    <t>4100015921</t>
  </si>
  <si>
    <t>ДВ-М-1177</t>
  </si>
  <si>
    <t>ООО «Маркуз»</t>
  </si>
  <si>
    <t>4100016925</t>
  </si>
  <si>
    <t>ДВ-М-1150</t>
  </si>
  <si>
    <t>ДВ-М-1151</t>
  </si>
  <si>
    <t>ООО «Мореход»</t>
  </si>
  <si>
    <t>4100009491</t>
  </si>
  <si>
    <t>ДВ-М-1152</t>
  </si>
  <si>
    <t>ДВ-М-1153</t>
  </si>
  <si>
    <t>ООО «Северная рыба»</t>
  </si>
  <si>
    <t>4105045817</t>
  </si>
  <si>
    <t>ДВ-М-1167</t>
  </si>
  <si>
    <t>ДВ-М-1146</t>
  </si>
  <si>
    <t>ДВ-М-1186</t>
  </si>
  <si>
    <t>ООО «Камкорн и Ко»</t>
  </si>
  <si>
    <t>4101020811</t>
  </si>
  <si>
    <t>ДВ-М-1147</t>
  </si>
  <si>
    <t>ДВ-М-1158</t>
  </si>
  <si>
    <t>ДВ-М-1159</t>
  </si>
  <si>
    <t>ДВ-М-1160</t>
  </si>
  <si>
    <t>ДВ-М-1161</t>
  </si>
  <si>
    <t>ДВ-М-1162</t>
  </si>
  <si>
    <t>ДВ-М-1163</t>
  </si>
  <si>
    <t>ООО «РПЗ «Сокра»</t>
  </si>
  <si>
    <t>4102006640</t>
  </si>
  <si>
    <t>ДВ-М-1164</t>
  </si>
  <si>
    <t>ДВ-М-1154</t>
  </si>
  <si>
    <t>ДВ-М-1155</t>
  </si>
  <si>
    <t>ДВ-М-1165</t>
  </si>
  <si>
    <t>ДВ-М-1169</t>
  </si>
  <si>
    <t>ООО «Сокра-Флот»</t>
  </si>
  <si>
    <t>4102007080</t>
  </si>
  <si>
    <t>ДВ-М-1170</t>
  </si>
  <si>
    <t>ДВ-М-1171</t>
  </si>
  <si>
    <t>ДВ-М-1172</t>
  </si>
  <si>
    <t>ДВ-М-1173</t>
  </si>
  <si>
    <t>ДВ-М-1174</t>
  </si>
  <si>
    <t>ДВ-М-1149</t>
  </si>
  <si>
    <t>ООО «Флинт-2»</t>
  </si>
  <si>
    <t>4108002593</t>
  </si>
  <si>
    <t>ДВ-М-1176</t>
  </si>
  <si>
    <t>ДВ-М-1156</t>
  </si>
  <si>
    <t>ДВ-М-1178</t>
  </si>
  <si>
    <t>ДВ-М-1179</t>
  </si>
  <si>
    <t>ДВ-М-1180</t>
  </si>
  <si>
    <t>ДВ-М-1181</t>
  </si>
  <si>
    <t>ДВ-М-1182</t>
  </si>
  <si>
    <t>ДВ-М-1183</t>
  </si>
  <si>
    <t>ДВ-М-1184</t>
  </si>
  <si>
    <t>Р/А «Пасифик Маркет»</t>
  </si>
  <si>
    <t>4100019242</t>
  </si>
  <si>
    <t>ДВ-М-1185</t>
  </si>
  <si>
    <t>ДВ-М-1175</t>
  </si>
  <si>
    <t>ДВ-М-1166</t>
  </si>
  <si>
    <t xml:space="preserve">подзона Приморье </t>
  </si>
  <si>
    <t>ООО «ПРИМРЫБКА»</t>
  </si>
  <si>
    <t>2721231544</t>
  </si>
  <si>
    <t>ДВ-М-1310</t>
  </si>
  <si>
    <t>ДВ-М-1298</t>
  </si>
  <si>
    <t>ДВ-М-1299</t>
  </si>
  <si>
    <t>ООО «Акватехнологии»</t>
  </si>
  <si>
    <t>2537042030</t>
  </si>
  <si>
    <t>ДВ-М-1301</t>
  </si>
  <si>
    <t>ООО «Босантур-2»</t>
  </si>
  <si>
    <t>2721110998</t>
  </si>
  <si>
    <t>ДВ-М-1302</t>
  </si>
  <si>
    <t>ООО «ВЕРТЕКС-ПРОФ»</t>
  </si>
  <si>
    <t>2540231253</t>
  </si>
  <si>
    <t>ДВ-М-1303</t>
  </si>
  <si>
    <t>ООО «Восход-ДВ»</t>
  </si>
  <si>
    <t>2540077410</t>
  </si>
  <si>
    <t>ДВ-М-1304</t>
  </si>
  <si>
    <t>ООО «Зарубинская база флота»</t>
  </si>
  <si>
    <t>2531008234</t>
  </si>
  <si>
    <t>ДВ-М-1305</t>
  </si>
  <si>
    <t>АО «Приморский минтай»</t>
  </si>
  <si>
    <t>2722104860</t>
  </si>
  <si>
    <t>ДВ-М-1297</t>
  </si>
  <si>
    <t>ДВ-М-1307</t>
  </si>
  <si>
    <t>ООО «Кимар»</t>
  </si>
  <si>
    <t>2536128013</t>
  </si>
  <si>
    <t>ДВ-М-1308</t>
  </si>
  <si>
    <t>ООО «Маяк»</t>
  </si>
  <si>
    <t>6501289930</t>
  </si>
  <si>
    <t>ДВ-М-1309</t>
  </si>
  <si>
    <t>ООО «Прибрежная рыбодобывающая компания»</t>
  </si>
  <si>
    <t>2536098390</t>
  </si>
  <si>
    <t>ДВ-М-1311</t>
  </si>
  <si>
    <t>ООО «РК «Примрыбфлот»</t>
  </si>
  <si>
    <t>2503032475</t>
  </si>
  <si>
    <t>ДВ-М-1312</t>
  </si>
  <si>
    <t>ООО «Рыбозавод Валентин»</t>
  </si>
  <si>
    <t>2518003830</t>
  </si>
  <si>
    <t>ДВ-М-1313</t>
  </si>
  <si>
    <t>ООО «Юния»</t>
  </si>
  <si>
    <t>2503017090</t>
  </si>
  <si>
    <t>ДВ-М-1314</t>
  </si>
  <si>
    <t>ООО РПК «Рыбацкий путь»</t>
  </si>
  <si>
    <t>2508051859</t>
  </si>
  <si>
    <t>ДВ-М-1315</t>
  </si>
  <si>
    <t>ООО «Извалта»</t>
  </si>
  <si>
    <t>2508117193</t>
  </si>
  <si>
    <t>ДВ-М-1306</t>
  </si>
  <si>
    <t>ДВ-М-2277</t>
  </si>
  <si>
    <t>Северо-Курильская зона</t>
  </si>
  <si>
    <t>ДВ-М-1209</t>
  </si>
  <si>
    <t>ДВ-М-1197</t>
  </si>
  <si>
    <t>ДВ-М-1199</t>
  </si>
  <si>
    <t>ДВ-М-1188</t>
  </si>
  <si>
    <t>ДВ-М-1189</t>
  </si>
  <si>
    <t>ДВ-М-1190</t>
  </si>
  <si>
    <t>ДВ-М-1191</t>
  </si>
  <si>
    <t>ДВ-М-1192</t>
  </si>
  <si>
    <t>ДВ-М-1193</t>
  </si>
  <si>
    <t>ДВ-М-1194</t>
  </si>
  <si>
    <t>ДВ-М-1229</t>
  </si>
  <si>
    <t>ЗАО «Курильский рыбак»</t>
  </si>
  <si>
    <t>6511000178</t>
  </si>
  <si>
    <t>ДВ-М-1196</t>
  </si>
  <si>
    <t>ДВ-М-1228</t>
  </si>
  <si>
    <t>ДВ-М-1198</t>
  </si>
  <si>
    <t>ДВ-М-1208</t>
  </si>
  <si>
    <t>ДВ-М-1200</t>
  </si>
  <si>
    <t>ДВ-М-1201</t>
  </si>
  <si>
    <t>ДВ-М-1202</t>
  </si>
  <si>
    <t>ДВ-М-1203</t>
  </si>
  <si>
    <t>ДВ-М-1204</t>
  </si>
  <si>
    <t>ДВ-М-1205</t>
  </si>
  <si>
    <t>ДВ-М-1206</t>
  </si>
  <si>
    <t>ДВ-М-1187</t>
  </si>
  <si>
    <t>ДВ-М-1195</t>
  </si>
  <si>
    <t>ДВ-М-1217</t>
  </si>
  <si>
    <t>ДВ-М-1221</t>
  </si>
  <si>
    <t>ДВ-М-1210</t>
  </si>
  <si>
    <t>ДВ-М-1211</t>
  </si>
  <si>
    <t>ДВ-М-1212</t>
  </si>
  <si>
    <t>ДВ-М-1213</t>
  </si>
  <si>
    <t>ДВ-М-1214</t>
  </si>
  <si>
    <t>ДВ-М-1219</t>
  </si>
  <si>
    <t>ДВ-М-1216</t>
  </si>
  <si>
    <t>ДВ-М-1218</t>
  </si>
  <si>
    <t>ДВ-М-1230</t>
  </si>
  <si>
    <t>ДВ-М-1220</t>
  </si>
  <si>
    <t>ДВ-М-1207</t>
  </si>
  <si>
    <t>ООО «ФАРВАТЕР»</t>
  </si>
  <si>
    <t>6501288503</t>
  </si>
  <si>
    <t>ДВ-М-1222</t>
  </si>
  <si>
    <t>ДВ-М-1223</t>
  </si>
  <si>
    <t>ДВ-М-1224</t>
  </si>
  <si>
    <t>ДВ-М-1225</t>
  </si>
  <si>
    <t>ДВ-М-1226</t>
  </si>
  <si>
    <t>ДВ-М-1227</t>
  </si>
  <si>
    <t>ДВ-М-1215</t>
  </si>
  <si>
    <t>Северо-Охотоморская подзона</t>
  </si>
  <si>
    <t>ДВ-М-1269</t>
  </si>
  <si>
    <t>ДВ-М-1281</t>
  </si>
  <si>
    <t>ДВ-М-1255</t>
  </si>
  <si>
    <t>ДВ-М-1241</t>
  </si>
  <si>
    <t>ДВ-М-1242</t>
  </si>
  <si>
    <t>ДВ-М-1243</t>
  </si>
  <si>
    <t>ДВ-М-1244</t>
  </si>
  <si>
    <t>ДВ-М-1245</t>
  </si>
  <si>
    <t>ДВ-М-1246</t>
  </si>
  <si>
    <t>ДВ-М-1247</t>
  </si>
  <si>
    <t>ДВ-М-1248</t>
  </si>
  <si>
    <t>ДВ-М-1249</t>
  </si>
  <si>
    <t>ДВ-М-1250</t>
  </si>
  <si>
    <t>ДВ-М-1253</t>
  </si>
  <si>
    <t>ДВ-М-1252</t>
  </si>
  <si>
    <t>ДВ-М-1293</t>
  </si>
  <si>
    <t>ДВ-М-1254</t>
  </si>
  <si>
    <t>ДВ-М-1240</t>
  </si>
  <si>
    <t>ДВ-М-1256</t>
  </si>
  <si>
    <t>ДВ-М-1257</t>
  </si>
  <si>
    <t>ДВ-М-1258</t>
  </si>
  <si>
    <t>ДВ-М-1259</t>
  </si>
  <si>
    <t>ДВ-М-1260</t>
  </si>
  <si>
    <t>ДВ-М-1261</t>
  </si>
  <si>
    <t>ДВ-М-1262</t>
  </si>
  <si>
    <t>ДВ-М-1263</t>
  </si>
  <si>
    <t>ДВ-М-1264</t>
  </si>
  <si>
    <t>ДВ-М-1265</t>
  </si>
  <si>
    <t>ДВ-М-1266</t>
  </si>
  <si>
    <t>ДВ-М-1251</t>
  </si>
  <si>
    <t>ДВ-М-1280</t>
  </si>
  <si>
    <t>ДВ-М-1283</t>
  </si>
  <si>
    <t>ДВ-М-1296</t>
  </si>
  <si>
    <t>ООО «Пиленг-МС»</t>
  </si>
  <si>
    <t>6501274194</t>
  </si>
  <si>
    <t>ДВ-М-1270</t>
  </si>
  <si>
    <t>ДВ-М-1271</t>
  </si>
  <si>
    <t>ДВ-М-1272</t>
  </si>
  <si>
    <t>ДВ-М-1273</t>
  </si>
  <si>
    <t>ДВ-М-1274</t>
  </si>
  <si>
    <t>ДВ-М-1275</t>
  </si>
  <si>
    <t>ДВ-М-1276</t>
  </si>
  <si>
    <t>ДВ-М-1277</t>
  </si>
  <si>
    <t>ДВ-М-1295</t>
  </si>
  <si>
    <t>ДВ-М-1279</t>
  </si>
  <si>
    <t>ДВ-М-1294</t>
  </si>
  <si>
    <t>ДВ-М-1288</t>
  </si>
  <si>
    <t>ДВ-М-1292</t>
  </si>
  <si>
    <t>ДВ-М-1291</t>
  </si>
  <si>
    <t>ДВ-М-1278</t>
  </si>
  <si>
    <t>ДВ-М-1289</t>
  </si>
  <si>
    <t>ООО «Моррыбпром»</t>
  </si>
  <si>
    <t>2709010891</t>
  </si>
  <si>
    <t>ДВ-М-1268</t>
  </si>
  <si>
    <t>ДВ-М-1287</t>
  </si>
  <si>
    <t>ДВ-М-1286</t>
  </si>
  <si>
    <t>ДВ-М-1285</t>
  </si>
  <si>
    <t>ДВ-М-1284</t>
  </si>
  <si>
    <t>ДВ-М-1267</t>
  </si>
  <si>
    <t>ДВ-М-1282</t>
  </si>
  <si>
    <t>ДВ-М-1290</t>
  </si>
  <si>
    <t xml:space="preserve">Чукотская зона </t>
  </si>
  <si>
    <t>ДВ-М-1316</t>
  </si>
  <si>
    <t>ДВ-М-1317</t>
  </si>
  <si>
    <t>ДВ-М-1318</t>
  </si>
  <si>
    <t>ДВ-М-1319</t>
  </si>
  <si>
    <t>ДВ-М-1320</t>
  </si>
  <si>
    <t xml:space="preserve">Южно-Курильская зона </t>
  </si>
  <si>
    <t>ДВ-М-1231</t>
  </si>
  <si>
    <t>ДВ-М-1232</t>
  </si>
  <si>
    <t>ДВ-М-1233</t>
  </si>
  <si>
    <t>ДВ-М-1234</t>
  </si>
  <si>
    <t>ООО «Атолл»</t>
  </si>
  <si>
    <t>2508114971</t>
  </si>
  <si>
    <t>ДВ-М-1235</t>
  </si>
  <si>
    <t>ДВ-М-1236</t>
  </si>
  <si>
    <t>ДВ-М-1237</t>
  </si>
  <si>
    <t>ДВ-М-1238</t>
  </si>
  <si>
    <t>ООО Рыбокомбинат «Островной»</t>
  </si>
  <si>
    <t>6501289105</t>
  </si>
  <si>
    <t>ДВ-М-1239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</si>
</sst>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164" fontId="4" fillId="0" borderId="0" xfId="0" applyNumberFormat="1" applyFo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right" vertical="top"/>
    </xf>
    <xf numFmtId="164" fontId="4" fillId="2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/>
    <xf numFmtId="164" fontId="4" fillId="0" borderId="1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/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0" xfId="0" applyNumberFormat="1" applyFont="1" applyFill="1"/>
    <xf numFmtId="164" fontId="4" fillId="5" borderId="0" xfId="0" applyNumberFormat="1" applyFont="1" applyFill="1"/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 applyProtection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8"/>
  <sheetViews>
    <sheetView topLeftCell="A26" zoomScale="77" zoomScaleNormal="77" zoomScaleSheetLayoutView="100" workbookViewId="0">
      <selection activeCell="M44" sqref="M44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54" t="s">
        <v>19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6.5" x14ac:dyDescent="0.25">
      <c r="A6" s="54" t="s">
        <v>2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16.5" x14ac:dyDescent="0.25">
      <c r="A7" s="54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ht="16.5" x14ac:dyDescent="0.25">
      <c r="A8" s="54" t="s">
        <v>20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6.5" x14ac:dyDescent="0.25">
      <c r="A9" s="54" t="s">
        <v>21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16.5" x14ac:dyDescent="0.25">
      <c r="A10" s="54" t="s">
        <v>22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6.5" x14ac:dyDescent="0.25">
      <c r="A11" s="54" t="s">
        <v>23</v>
      </c>
      <c r="B11" s="54"/>
      <c r="C11" s="54"/>
      <c r="D11" s="54"/>
      <c r="E11" s="54"/>
      <c r="F11" s="54"/>
      <c r="G11" s="54"/>
      <c r="H11" s="54"/>
      <c r="I11" s="54"/>
      <c r="J11" s="54"/>
    </row>
    <row r="13" spans="1:10" ht="37.5" customHeight="1" x14ac:dyDescent="0.25">
      <c r="A13" s="53" t="s">
        <v>8</v>
      </c>
      <c r="B13" s="53"/>
      <c r="C13" s="50" t="s">
        <v>13</v>
      </c>
      <c r="D13" s="51"/>
      <c r="E13" s="51"/>
      <c r="F13" s="51"/>
      <c r="G13" s="52"/>
      <c r="H13" s="50" t="s">
        <v>14</v>
      </c>
      <c r="I13" s="51"/>
      <c r="J13" s="52"/>
    </row>
    <row r="14" spans="1:10" ht="16.5" x14ac:dyDescent="0.25">
      <c r="A14" s="53" t="s">
        <v>25</v>
      </c>
      <c r="B14" s="53"/>
      <c r="C14" s="53" t="s">
        <v>26</v>
      </c>
      <c r="D14" s="53"/>
      <c r="E14" s="53"/>
      <c r="F14" s="53"/>
      <c r="G14" s="53"/>
      <c r="H14" s="53" t="s">
        <v>27</v>
      </c>
      <c r="I14" s="53"/>
      <c r="J14" s="53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50" t="s">
        <v>18</v>
      </c>
      <c r="H16" s="51"/>
      <c r="I16" s="51"/>
      <c r="J16" s="52"/>
    </row>
    <row r="17" spans="1:12" ht="27.75" customHeight="1" x14ac:dyDescent="0.25">
      <c r="A17" s="43"/>
      <c r="B17" s="43"/>
      <c r="C17" s="43"/>
      <c r="D17" s="47"/>
      <c r="E17" s="48"/>
      <c r="F17" s="49"/>
      <c r="G17" s="53" t="s">
        <v>10</v>
      </c>
      <c r="H17" s="53"/>
      <c r="I17" s="53" t="s">
        <v>11</v>
      </c>
      <c r="J17" s="53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28</v>
      </c>
      <c r="C20" s="13" t="s">
        <v>29</v>
      </c>
      <c r="D20" s="14" t="s">
        <v>30</v>
      </c>
      <c r="E20" s="15">
        <v>43350</v>
      </c>
      <c r="F20" s="16">
        <v>0.96399999999999997</v>
      </c>
      <c r="G20" s="16">
        <v>0.96399999999999997</v>
      </c>
      <c r="H20" s="16">
        <v>1232.769</v>
      </c>
      <c r="I20" s="16" t="s">
        <v>31</v>
      </c>
      <c r="J20" s="16" t="s">
        <v>31</v>
      </c>
      <c r="K20" s="7"/>
      <c r="L20" s="7"/>
    </row>
    <row r="21" spans="1:12" ht="16.5" x14ac:dyDescent="0.25">
      <c r="A21" s="11">
        <v>2</v>
      </c>
      <c r="B21" s="12" t="s">
        <v>32</v>
      </c>
      <c r="C21" s="13" t="s">
        <v>33</v>
      </c>
      <c r="D21" s="14" t="s">
        <v>34</v>
      </c>
      <c r="E21" s="15">
        <v>43339</v>
      </c>
      <c r="F21" s="16">
        <v>3.7530000000000001</v>
      </c>
      <c r="G21" s="16" t="s">
        <v>31</v>
      </c>
      <c r="H21" s="16" t="s">
        <v>31</v>
      </c>
      <c r="I21" s="16">
        <v>3.7530000000000001</v>
      </c>
      <c r="J21" s="16">
        <v>3999.4650000000001</v>
      </c>
      <c r="K21" s="7"/>
      <c r="L21" s="7"/>
    </row>
    <row r="22" spans="1:12" ht="16.5" x14ac:dyDescent="0.25">
      <c r="A22" s="11">
        <v>3</v>
      </c>
      <c r="B22" s="12" t="s">
        <v>35</v>
      </c>
      <c r="C22" s="13" t="s">
        <v>36</v>
      </c>
      <c r="D22" s="14" t="s">
        <v>37</v>
      </c>
      <c r="E22" s="15">
        <v>43339</v>
      </c>
      <c r="F22" s="16">
        <v>0.34300000000000003</v>
      </c>
      <c r="G22" s="16" t="s">
        <v>31</v>
      </c>
      <c r="H22" s="16" t="s">
        <v>31</v>
      </c>
      <c r="I22" s="16">
        <v>0.34300000000000003</v>
      </c>
      <c r="J22" s="16">
        <v>365.52499999999998</v>
      </c>
      <c r="K22" s="7"/>
      <c r="L22" s="7"/>
    </row>
    <row r="23" spans="1:12" ht="16.5" x14ac:dyDescent="0.25">
      <c r="A23" s="11">
        <v>4</v>
      </c>
      <c r="B23" s="12" t="s">
        <v>38</v>
      </c>
      <c r="C23" s="13" t="s">
        <v>39</v>
      </c>
      <c r="D23" s="14" t="s">
        <v>40</v>
      </c>
      <c r="E23" s="15">
        <v>43341</v>
      </c>
      <c r="F23" s="16">
        <v>0.63900000000000001</v>
      </c>
      <c r="G23" s="16" t="s">
        <v>31</v>
      </c>
      <c r="H23" s="16" t="s">
        <v>31</v>
      </c>
      <c r="I23" s="16">
        <v>0.63900000000000001</v>
      </c>
      <c r="J23" s="16">
        <v>680.96400000000006</v>
      </c>
      <c r="K23" s="7"/>
      <c r="L23" s="7"/>
    </row>
    <row r="24" spans="1:12" ht="16.5" x14ac:dyDescent="0.25">
      <c r="A24" s="11">
        <v>5</v>
      </c>
      <c r="B24" s="12" t="s">
        <v>41</v>
      </c>
      <c r="C24" s="13" t="s">
        <v>42</v>
      </c>
      <c r="D24" s="14" t="s">
        <v>43</v>
      </c>
      <c r="E24" s="15">
        <v>43349</v>
      </c>
      <c r="F24" s="16">
        <v>0.64900000000000002</v>
      </c>
      <c r="G24" s="16" t="s">
        <v>31</v>
      </c>
      <c r="H24" s="16" t="s">
        <v>31</v>
      </c>
      <c r="I24" s="16">
        <v>0.64900000000000002</v>
      </c>
      <c r="J24" s="16">
        <v>691.62099999999998</v>
      </c>
      <c r="K24" s="7"/>
      <c r="L24" s="7"/>
    </row>
    <row r="25" spans="1:12" ht="16.5" x14ac:dyDescent="0.25">
      <c r="A25" s="11">
        <v>6</v>
      </c>
      <c r="B25" s="12" t="s">
        <v>44</v>
      </c>
      <c r="C25" s="13" t="s">
        <v>45</v>
      </c>
      <c r="D25" s="14" t="s">
        <v>46</v>
      </c>
      <c r="E25" s="15">
        <v>43343</v>
      </c>
      <c r="F25" s="16">
        <v>4.1000000000000002E-2</v>
      </c>
      <c r="G25" s="16" t="s">
        <v>31</v>
      </c>
      <c r="H25" s="16" t="s">
        <v>31</v>
      </c>
      <c r="I25" s="16">
        <v>4.1000000000000002E-2</v>
      </c>
      <c r="J25" s="16">
        <v>43.692999999999998</v>
      </c>
      <c r="K25" s="7"/>
      <c r="L25" s="7"/>
    </row>
    <row r="26" spans="1:12" ht="16.5" x14ac:dyDescent="0.25">
      <c r="A26" s="11">
        <v>7</v>
      </c>
      <c r="B26" s="12" t="s">
        <v>47</v>
      </c>
      <c r="C26" s="13" t="s">
        <v>48</v>
      </c>
      <c r="D26" s="14" t="s">
        <v>49</v>
      </c>
      <c r="E26" s="15">
        <v>43341</v>
      </c>
      <c r="F26" s="16">
        <v>0.24299999999999999</v>
      </c>
      <c r="G26" s="16" t="s">
        <v>31</v>
      </c>
      <c r="H26" s="16" t="s">
        <v>31</v>
      </c>
      <c r="I26" s="16">
        <v>0.24299999999999999</v>
      </c>
      <c r="J26" s="16">
        <v>258.95800000000003</v>
      </c>
      <c r="K26" s="7"/>
      <c r="L26" s="7"/>
    </row>
    <row r="27" spans="1:12" ht="16.5" x14ac:dyDescent="0.25">
      <c r="A27" s="11">
        <v>8</v>
      </c>
      <c r="B27" s="12" t="s">
        <v>50</v>
      </c>
      <c r="C27" s="13" t="s">
        <v>51</v>
      </c>
      <c r="D27" s="14" t="s">
        <v>52</v>
      </c>
      <c r="E27" s="15">
        <v>43339</v>
      </c>
      <c r="F27" s="16">
        <v>0.115</v>
      </c>
      <c r="G27" s="16">
        <v>0.115</v>
      </c>
      <c r="H27" s="16">
        <v>147.06299999999999</v>
      </c>
      <c r="I27" s="16" t="s">
        <v>31</v>
      </c>
      <c r="J27" s="16" t="s">
        <v>31</v>
      </c>
      <c r="K27" s="7"/>
      <c r="L27" s="7"/>
    </row>
    <row r="28" spans="1:12" ht="16.5" x14ac:dyDescent="0.25">
      <c r="A28" s="11">
        <v>9</v>
      </c>
      <c r="B28" s="12" t="s">
        <v>53</v>
      </c>
      <c r="C28" s="13" t="s">
        <v>54</v>
      </c>
      <c r="D28" s="14" t="s">
        <v>55</v>
      </c>
      <c r="E28" s="15">
        <v>43348</v>
      </c>
      <c r="F28" s="16">
        <v>0.71</v>
      </c>
      <c r="G28" s="16" t="s">
        <v>31</v>
      </c>
      <c r="H28" s="16" t="s">
        <v>31</v>
      </c>
      <c r="I28" s="16">
        <v>0.71</v>
      </c>
      <c r="J28" s="16">
        <v>756.62699999999995</v>
      </c>
      <c r="K28" s="7"/>
      <c r="L28" s="7"/>
    </row>
    <row r="29" spans="1:12" ht="16.5" x14ac:dyDescent="0.25">
      <c r="A29" s="11">
        <v>10</v>
      </c>
      <c r="B29" s="12" t="s">
        <v>56</v>
      </c>
      <c r="C29" s="13" t="s">
        <v>57</v>
      </c>
      <c r="D29" s="14" t="s">
        <v>58</v>
      </c>
      <c r="E29" s="15">
        <v>43339</v>
      </c>
      <c r="F29" s="16">
        <v>0.47299999999999998</v>
      </c>
      <c r="G29" s="16" t="s">
        <v>31</v>
      </c>
      <c r="H29" s="16" t="s">
        <v>31</v>
      </c>
      <c r="I29" s="16">
        <v>0.47299999999999998</v>
      </c>
      <c r="J29" s="16">
        <v>504.06299999999999</v>
      </c>
      <c r="K29" s="7"/>
      <c r="L29" s="7"/>
    </row>
    <row r="30" spans="1:12" ht="16.5" x14ac:dyDescent="0.25">
      <c r="A30" s="11">
        <v>11</v>
      </c>
      <c r="B30" s="12" t="s">
        <v>59</v>
      </c>
      <c r="C30" s="13" t="s">
        <v>60</v>
      </c>
      <c r="D30" s="14" t="s">
        <v>61</v>
      </c>
      <c r="E30" s="15">
        <v>43342</v>
      </c>
      <c r="F30" s="16">
        <v>11.866</v>
      </c>
      <c r="G30" s="16" t="s">
        <v>31</v>
      </c>
      <c r="H30" s="16" t="s">
        <v>31</v>
      </c>
      <c r="I30" s="16">
        <v>11.866</v>
      </c>
      <c r="J30" s="19">
        <f>12645.256-0.001</f>
        <v>12645.254999999999</v>
      </c>
      <c r="K30" s="7"/>
      <c r="L30" s="7"/>
    </row>
    <row r="31" spans="1:12" ht="16.5" x14ac:dyDescent="0.25">
      <c r="A31" s="11">
        <v>12</v>
      </c>
      <c r="B31" s="12" t="s">
        <v>62</v>
      </c>
      <c r="C31" s="13" t="s">
        <v>63</v>
      </c>
      <c r="D31" s="14" t="s">
        <v>64</v>
      </c>
      <c r="E31" s="15">
        <v>43341</v>
      </c>
      <c r="F31" s="16">
        <v>1.5069999999999999</v>
      </c>
      <c r="G31" s="16" t="s">
        <v>31</v>
      </c>
      <c r="H31" s="16" t="s">
        <v>31</v>
      </c>
      <c r="I31" s="16">
        <v>1.5069999999999999</v>
      </c>
      <c r="J31" s="16">
        <v>1605.9670000000001</v>
      </c>
      <c r="K31" s="7"/>
      <c r="L31" s="7"/>
    </row>
    <row r="32" spans="1:12" ht="16.5" x14ac:dyDescent="0.25">
      <c r="A32" s="11">
        <v>13</v>
      </c>
      <c r="B32" s="12" t="s">
        <v>65</v>
      </c>
      <c r="C32" s="13" t="s">
        <v>66</v>
      </c>
      <c r="D32" s="14" t="s">
        <v>67</v>
      </c>
      <c r="E32" s="15">
        <v>43339</v>
      </c>
      <c r="F32" s="16">
        <v>6.5979999999999999</v>
      </c>
      <c r="G32" s="16" t="s">
        <v>31</v>
      </c>
      <c r="H32" s="16" t="s">
        <v>31</v>
      </c>
      <c r="I32" s="16">
        <v>6.5979999999999999</v>
      </c>
      <c r="J32" s="16">
        <v>7031.299</v>
      </c>
      <c r="K32" s="7"/>
      <c r="L32" s="7"/>
    </row>
    <row r="33" spans="1:12" ht="16.5" x14ac:dyDescent="0.25">
      <c r="A33" s="11">
        <v>14</v>
      </c>
      <c r="B33" s="12" t="s">
        <v>68</v>
      </c>
      <c r="C33" s="13" t="s">
        <v>69</v>
      </c>
      <c r="D33" s="14" t="s">
        <v>70</v>
      </c>
      <c r="E33" s="15">
        <v>43339</v>
      </c>
      <c r="F33" s="16">
        <v>8.0000000000000002E-3</v>
      </c>
      <c r="G33" s="16">
        <v>8.0000000000000002E-3</v>
      </c>
      <c r="H33" s="16">
        <v>10.23</v>
      </c>
      <c r="I33" s="16" t="s">
        <v>31</v>
      </c>
      <c r="J33" s="16" t="s">
        <v>31</v>
      </c>
      <c r="K33" s="7"/>
      <c r="L33" s="7"/>
    </row>
    <row r="34" spans="1:12" ht="16.5" x14ac:dyDescent="0.25">
      <c r="A34" s="11">
        <v>15</v>
      </c>
      <c r="B34" s="12" t="s">
        <v>71</v>
      </c>
      <c r="C34" s="13" t="s">
        <v>72</v>
      </c>
      <c r="D34" s="14" t="s">
        <v>73</v>
      </c>
      <c r="E34" s="15">
        <v>43341</v>
      </c>
      <c r="F34" s="16">
        <v>3.6999999999999998E-2</v>
      </c>
      <c r="G34" s="16" t="s">
        <v>31</v>
      </c>
      <c r="H34" s="16" t="s">
        <v>31</v>
      </c>
      <c r="I34" s="16">
        <v>3.6999999999999998E-2</v>
      </c>
      <c r="J34" s="16">
        <v>39.43</v>
      </c>
      <c r="K34" s="7"/>
      <c r="L34" s="7"/>
    </row>
    <row r="35" spans="1:12" ht="16.5" x14ac:dyDescent="0.25">
      <c r="A35" s="11">
        <v>16</v>
      </c>
      <c r="B35" s="12" t="s">
        <v>74</v>
      </c>
      <c r="C35" s="13" t="s">
        <v>75</v>
      </c>
      <c r="D35" s="14" t="s">
        <v>76</v>
      </c>
      <c r="E35" s="15">
        <v>43341</v>
      </c>
      <c r="F35" s="16">
        <v>7.9000000000000001E-2</v>
      </c>
      <c r="G35" s="16" t="s">
        <v>31</v>
      </c>
      <c r="H35" s="16" t="s">
        <v>31</v>
      </c>
      <c r="I35" s="16">
        <v>7.9000000000000001E-2</v>
      </c>
      <c r="J35" s="16">
        <v>84.188000000000002</v>
      </c>
      <c r="K35" s="7"/>
      <c r="L35" s="7"/>
    </row>
    <row r="36" spans="1:12" ht="16.5" x14ac:dyDescent="0.25">
      <c r="A36" s="11">
        <v>17</v>
      </c>
      <c r="B36" s="12" t="s">
        <v>77</v>
      </c>
      <c r="C36" s="13" t="s">
        <v>78</v>
      </c>
      <c r="D36" s="14" t="s">
        <v>79</v>
      </c>
      <c r="E36" s="15">
        <v>43341</v>
      </c>
      <c r="F36" s="16">
        <v>9.1929999999999996</v>
      </c>
      <c r="G36" s="16" t="s">
        <v>31</v>
      </c>
      <c r="H36" s="16" t="s">
        <v>31</v>
      </c>
      <c r="I36" s="16">
        <v>9.1929999999999996</v>
      </c>
      <c r="J36" s="16">
        <v>9796.7170000000006</v>
      </c>
      <c r="K36" s="7"/>
      <c r="L36" s="7"/>
    </row>
    <row r="37" spans="1:12" ht="16.5" x14ac:dyDescent="0.25">
      <c r="A37" s="11">
        <v>18</v>
      </c>
      <c r="B37" s="12" t="s">
        <v>80</v>
      </c>
      <c r="C37" s="13" t="s">
        <v>81</v>
      </c>
      <c r="D37" s="14" t="s">
        <v>82</v>
      </c>
      <c r="E37" s="15">
        <v>43349</v>
      </c>
      <c r="F37" s="16">
        <v>0.38400000000000001</v>
      </c>
      <c r="G37" s="16" t="s">
        <v>31</v>
      </c>
      <c r="H37" s="16" t="s">
        <v>31</v>
      </c>
      <c r="I37" s="16">
        <v>0.38400000000000001</v>
      </c>
      <c r="J37" s="16">
        <v>409.21800000000002</v>
      </c>
      <c r="K37" s="7"/>
      <c r="L37" s="7"/>
    </row>
    <row r="38" spans="1:12" ht="16.5" x14ac:dyDescent="0.25">
      <c r="A38" s="11">
        <v>19</v>
      </c>
      <c r="B38" s="12" t="s">
        <v>83</v>
      </c>
      <c r="C38" s="13" t="s">
        <v>84</v>
      </c>
      <c r="D38" s="14" t="s">
        <v>85</v>
      </c>
      <c r="E38" s="15">
        <v>43350</v>
      </c>
      <c r="F38" s="16">
        <v>6.0979999999999999</v>
      </c>
      <c r="G38" s="16" t="s">
        <v>31</v>
      </c>
      <c r="H38" s="16" t="s">
        <v>31</v>
      </c>
      <c r="I38" s="16">
        <v>6.0979999999999999</v>
      </c>
      <c r="J38" s="16">
        <v>6498.4639999999999</v>
      </c>
      <c r="K38" s="7"/>
      <c r="L38" s="7"/>
    </row>
    <row r="39" spans="1:12" ht="16.5" x14ac:dyDescent="0.25">
      <c r="A39" s="11">
        <v>20</v>
      </c>
      <c r="B39" s="12" t="s">
        <v>86</v>
      </c>
      <c r="C39" s="13" t="s">
        <v>87</v>
      </c>
      <c r="D39" s="14" t="s">
        <v>88</v>
      </c>
      <c r="E39" s="15">
        <v>43341</v>
      </c>
      <c r="F39" s="19">
        <v>0.186</v>
      </c>
      <c r="G39" s="19" t="s">
        <v>31</v>
      </c>
      <c r="H39" s="19" t="s">
        <v>31</v>
      </c>
      <c r="I39" s="19">
        <v>0.186</v>
      </c>
      <c r="J39" s="19">
        <v>198.215</v>
      </c>
      <c r="K39" s="23"/>
      <c r="L39" s="7"/>
    </row>
    <row r="40" spans="1:12" ht="16.5" x14ac:dyDescent="0.25">
      <c r="A40" s="11">
        <v>21</v>
      </c>
      <c r="B40" s="12" t="s">
        <v>89</v>
      </c>
      <c r="C40" s="13" t="s">
        <v>90</v>
      </c>
      <c r="D40" s="14" t="s">
        <v>91</v>
      </c>
      <c r="E40" s="15">
        <v>43339</v>
      </c>
      <c r="F40" s="16">
        <v>6.415</v>
      </c>
      <c r="G40" s="16" t="s">
        <v>31</v>
      </c>
      <c r="H40" s="16" t="s">
        <v>31</v>
      </c>
      <c r="I40" s="16">
        <v>6.415</v>
      </c>
      <c r="J40" s="16">
        <v>6836.2820000000002</v>
      </c>
      <c r="K40" s="7"/>
      <c r="L40" s="7"/>
    </row>
    <row r="41" spans="1:12" ht="16.5" x14ac:dyDescent="0.25">
      <c r="A41" s="11">
        <v>22</v>
      </c>
      <c r="B41" s="12" t="s">
        <v>92</v>
      </c>
      <c r="C41" s="13" t="s">
        <v>93</v>
      </c>
      <c r="D41" s="14" t="s">
        <v>94</v>
      </c>
      <c r="E41" s="15">
        <v>43348</v>
      </c>
      <c r="F41" s="16">
        <v>29.658999999999999</v>
      </c>
      <c r="G41" s="16" t="s">
        <v>31</v>
      </c>
      <c r="H41" s="16" t="s">
        <v>31</v>
      </c>
      <c r="I41" s="16">
        <v>29.658999999999999</v>
      </c>
      <c r="J41" s="19">
        <f>31606.746-0.001</f>
        <v>31606.744999999999</v>
      </c>
      <c r="K41" s="7"/>
      <c r="L41" s="7"/>
    </row>
    <row r="42" spans="1:12" ht="16.5" x14ac:dyDescent="0.25">
      <c r="A42" s="11">
        <v>23</v>
      </c>
      <c r="B42" s="12" t="s">
        <v>95</v>
      </c>
      <c r="C42" s="13" t="s">
        <v>96</v>
      </c>
      <c r="D42" s="14" t="s">
        <v>97</v>
      </c>
      <c r="E42" s="15">
        <v>43339</v>
      </c>
      <c r="F42" s="16">
        <v>17.89</v>
      </c>
      <c r="G42" s="16" t="s">
        <v>31</v>
      </c>
      <c r="H42" s="16" t="s">
        <v>31</v>
      </c>
      <c r="I42" s="16">
        <v>17.89</v>
      </c>
      <c r="J42" s="19">
        <f>19064.86-0.001</f>
        <v>19064.859</v>
      </c>
      <c r="K42" s="7"/>
      <c r="L42" s="7"/>
    </row>
    <row r="43" spans="1:12" ht="16.5" x14ac:dyDescent="0.25">
      <c r="A43" s="11">
        <v>24</v>
      </c>
      <c r="B43" s="12" t="s">
        <v>98</v>
      </c>
      <c r="C43" s="13" t="s">
        <v>99</v>
      </c>
      <c r="D43" s="14" t="s">
        <v>100</v>
      </c>
      <c r="E43" s="15">
        <v>43339</v>
      </c>
      <c r="F43" s="16">
        <v>2.1480000000000001</v>
      </c>
      <c r="G43" s="16">
        <v>1.758</v>
      </c>
      <c r="H43" s="16">
        <v>2248.14</v>
      </c>
      <c r="I43" s="16">
        <v>0.39</v>
      </c>
      <c r="J43" s="16">
        <v>415.61200000000002</v>
      </c>
      <c r="K43" s="7"/>
      <c r="L43" s="7"/>
    </row>
    <row r="44" spans="1:12" ht="33" x14ac:dyDescent="0.25">
      <c r="A44" s="11">
        <v>25</v>
      </c>
      <c r="B44" s="12" t="s">
        <v>101</v>
      </c>
      <c r="C44" s="13"/>
      <c r="D44" s="14"/>
      <c r="E44" s="15"/>
      <c r="F44" s="16">
        <v>1.9999999999953388E-3</v>
      </c>
      <c r="G44" s="16" t="s">
        <v>31</v>
      </c>
      <c r="H44" s="16" t="s">
        <v>31</v>
      </c>
      <c r="I44" s="16">
        <v>1.9999999999953388E-3</v>
      </c>
      <c r="J44" s="16">
        <v>2.1309999999999998</v>
      </c>
      <c r="K44" s="7"/>
      <c r="L44" s="7"/>
    </row>
    <row r="45" spans="1:12" ht="16.5" x14ac:dyDescent="0.25">
      <c r="A45" s="11"/>
      <c r="B45" s="12"/>
      <c r="C45" s="13"/>
      <c r="D45" s="14"/>
      <c r="E45" s="15"/>
      <c r="F45" s="16">
        <v>99.999999999999986</v>
      </c>
      <c r="G45" s="16">
        <v>2.8449999999999998</v>
      </c>
      <c r="H45" s="16">
        <f>SUM(H20:H44)</f>
        <v>3638.2019999999998</v>
      </c>
      <c r="I45" s="16">
        <v>96.968999999999994</v>
      </c>
      <c r="J45" s="16">
        <f>SUM(J20:J44)</f>
        <v>103535.29799999998</v>
      </c>
      <c r="K45" s="21">
        <f>H45+J45</f>
        <v>107173.49999999999</v>
      </c>
      <c r="L45" s="7"/>
    </row>
    <row r="46" spans="1:12" ht="16.5" x14ac:dyDescent="0.25">
      <c r="A46" s="11"/>
      <c r="B46" s="12" t="s">
        <v>102</v>
      </c>
      <c r="C46" s="13"/>
      <c r="D46" s="14"/>
      <c r="E46" s="15"/>
      <c r="F46" s="16"/>
      <c r="G46" s="16" t="s">
        <v>31</v>
      </c>
      <c r="H46" s="16"/>
      <c r="I46" s="16" t="s">
        <v>31</v>
      </c>
      <c r="J46" s="16">
        <v>107173.50299999998</v>
      </c>
      <c r="K46" s="7"/>
      <c r="L46" s="7"/>
    </row>
    <row r="47" spans="1:12" ht="16.5" x14ac:dyDescent="0.25">
      <c r="A47" s="11"/>
      <c r="B47" s="12" t="s">
        <v>103</v>
      </c>
      <c r="C47" s="13"/>
      <c r="D47" s="14"/>
      <c r="E47" s="15"/>
      <c r="F47" s="16"/>
      <c r="G47" s="16" t="s">
        <v>31</v>
      </c>
      <c r="H47" s="16"/>
      <c r="I47" s="16" t="s">
        <v>31</v>
      </c>
      <c r="J47" s="20">
        <v>107173.5</v>
      </c>
      <c r="K47" s="7">
        <f>K45-J44</f>
        <v>107171.36899999999</v>
      </c>
      <c r="L47" s="7"/>
    </row>
    <row r="48" spans="1:12" x14ac:dyDescent="0.25">
      <c r="J48" s="18">
        <f>J47-J46</f>
        <v>-2.9999999824212864E-3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1"/>
  <sheetViews>
    <sheetView topLeftCell="A31" zoomScale="71" zoomScaleNormal="71" zoomScaleSheetLayoutView="100" workbookViewId="0">
      <selection activeCell="L71" sqref="L71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54" t="s">
        <v>19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6.5" x14ac:dyDescent="0.25">
      <c r="A6" s="54" t="s">
        <v>2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16.5" x14ac:dyDescent="0.25">
      <c r="A7" s="54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ht="16.5" x14ac:dyDescent="0.25">
      <c r="A8" s="54" t="s">
        <v>20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6.5" x14ac:dyDescent="0.25">
      <c r="A9" s="54" t="s">
        <v>21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16.5" x14ac:dyDescent="0.25">
      <c r="A10" s="54" t="s">
        <v>22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6.5" x14ac:dyDescent="0.25">
      <c r="A11" s="54" t="s">
        <v>23</v>
      </c>
      <c r="B11" s="54"/>
      <c r="C11" s="54"/>
      <c r="D11" s="54"/>
      <c r="E11" s="54"/>
      <c r="F11" s="54"/>
      <c r="G11" s="54"/>
      <c r="H11" s="54"/>
      <c r="I11" s="54"/>
      <c r="J11" s="54"/>
    </row>
    <row r="13" spans="1:10" ht="37.5" customHeight="1" x14ac:dyDescent="0.25">
      <c r="A13" s="53" t="s">
        <v>8</v>
      </c>
      <c r="B13" s="53"/>
      <c r="C13" s="50" t="s">
        <v>13</v>
      </c>
      <c r="D13" s="51"/>
      <c r="E13" s="51"/>
      <c r="F13" s="51"/>
      <c r="G13" s="52"/>
      <c r="H13" s="50" t="s">
        <v>14</v>
      </c>
      <c r="I13" s="51"/>
      <c r="J13" s="52"/>
    </row>
    <row r="14" spans="1:10" ht="16.5" x14ac:dyDescent="0.25">
      <c r="A14" s="53" t="s">
        <v>25</v>
      </c>
      <c r="B14" s="53"/>
      <c r="C14" s="53" t="s">
        <v>26</v>
      </c>
      <c r="D14" s="53"/>
      <c r="E14" s="53"/>
      <c r="F14" s="53"/>
      <c r="G14" s="53"/>
      <c r="H14" s="53" t="s">
        <v>823</v>
      </c>
      <c r="I14" s="53"/>
      <c r="J14" s="53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50" t="s">
        <v>18</v>
      </c>
      <c r="H16" s="51"/>
      <c r="I16" s="51"/>
      <c r="J16" s="52"/>
    </row>
    <row r="17" spans="1:12" ht="27.75" customHeight="1" x14ac:dyDescent="0.25">
      <c r="A17" s="43"/>
      <c r="B17" s="43"/>
      <c r="C17" s="43"/>
      <c r="D17" s="47"/>
      <c r="E17" s="48"/>
      <c r="F17" s="49"/>
      <c r="G17" s="53" t="s">
        <v>10</v>
      </c>
      <c r="H17" s="53"/>
      <c r="I17" s="53" t="s">
        <v>11</v>
      </c>
      <c r="J17" s="53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230</v>
      </c>
      <c r="C20" s="13" t="s">
        <v>231</v>
      </c>
      <c r="D20" s="14" t="s">
        <v>824</v>
      </c>
      <c r="E20" s="15">
        <v>43343</v>
      </c>
      <c r="F20" s="16">
        <v>0.109</v>
      </c>
      <c r="G20" s="16" t="s">
        <v>31</v>
      </c>
      <c r="H20" s="16" t="s">
        <v>31</v>
      </c>
      <c r="I20" s="16">
        <v>0.109</v>
      </c>
      <c r="J20" s="16">
        <v>378.02100000000002</v>
      </c>
      <c r="K20" s="7"/>
      <c r="L20" s="7"/>
    </row>
    <row r="21" spans="1:12" ht="16.5" x14ac:dyDescent="0.25">
      <c r="A21" s="11">
        <v>2</v>
      </c>
      <c r="B21" s="12" t="s">
        <v>77</v>
      </c>
      <c r="C21" s="13" t="s">
        <v>78</v>
      </c>
      <c r="D21" s="14" t="s">
        <v>825</v>
      </c>
      <c r="E21" s="15">
        <v>43341</v>
      </c>
      <c r="F21" s="16">
        <v>2.2490000000000001</v>
      </c>
      <c r="G21" s="16" t="s">
        <v>31</v>
      </c>
      <c r="H21" s="16" t="s">
        <v>31</v>
      </c>
      <c r="I21" s="16">
        <v>2.2490000000000001</v>
      </c>
      <c r="J21" s="16">
        <v>7799.7160000000003</v>
      </c>
      <c r="K21" s="7"/>
      <c r="L21" s="7"/>
    </row>
    <row r="22" spans="1:12" ht="16.5" x14ac:dyDescent="0.25">
      <c r="A22" s="11">
        <v>3</v>
      </c>
      <c r="B22" s="12" t="s">
        <v>310</v>
      </c>
      <c r="C22" s="13" t="s">
        <v>311</v>
      </c>
      <c r="D22" s="14" t="s">
        <v>826</v>
      </c>
      <c r="E22" s="15">
        <v>43342</v>
      </c>
      <c r="F22" s="16">
        <v>1.034</v>
      </c>
      <c r="G22" s="16" t="s">
        <v>31</v>
      </c>
      <c r="H22" s="16" t="s">
        <v>31</v>
      </c>
      <c r="I22" s="16">
        <v>1.034</v>
      </c>
      <c r="J22" s="16">
        <v>3585.9969999999998</v>
      </c>
      <c r="K22" s="7"/>
      <c r="L22" s="7"/>
    </row>
    <row r="23" spans="1:12" ht="16.5" x14ac:dyDescent="0.25">
      <c r="A23" s="11">
        <v>4</v>
      </c>
      <c r="B23" s="12" t="s">
        <v>124</v>
      </c>
      <c r="C23" s="13" t="s">
        <v>125</v>
      </c>
      <c r="D23" s="14" t="s">
        <v>827</v>
      </c>
      <c r="E23" s="15">
        <v>43341</v>
      </c>
      <c r="F23" s="16">
        <v>3.419</v>
      </c>
      <c r="G23" s="16" t="s">
        <v>31</v>
      </c>
      <c r="H23" s="16" t="s">
        <v>31</v>
      </c>
      <c r="I23" s="16">
        <v>3.419</v>
      </c>
      <c r="J23" s="16">
        <v>11857.371999999999</v>
      </c>
      <c r="K23" s="7"/>
      <c r="L23" s="7"/>
    </row>
    <row r="24" spans="1:12" ht="16.5" x14ac:dyDescent="0.25">
      <c r="A24" s="11">
        <v>5</v>
      </c>
      <c r="B24" s="12" t="s">
        <v>171</v>
      </c>
      <c r="C24" s="13" t="s">
        <v>172</v>
      </c>
      <c r="D24" s="14" t="s">
        <v>828</v>
      </c>
      <c r="E24" s="15">
        <v>43340</v>
      </c>
      <c r="F24" s="16">
        <v>0.36899999999999999</v>
      </c>
      <c r="G24" s="16" t="s">
        <v>31</v>
      </c>
      <c r="H24" s="16" t="s">
        <v>31</v>
      </c>
      <c r="I24" s="16">
        <v>0.36899999999999999</v>
      </c>
      <c r="J24" s="16">
        <v>1279.722</v>
      </c>
      <c r="K24" s="7"/>
      <c r="L24" s="7"/>
    </row>
    <row r="25" spans="1:12" ht="16.5" x14ac:dyDescent="0.25">
      <c r="A25" s="11">
        <v>6</v>
      </c>
      <c r="B25" s="12" t="s">
        <v>117</v>
      </c>
      <c r="C25" s="13" t="s">
        <v>118</v>
      </c>
      <c r="D25" s="14" t="s">
        <v>829</v>
      </c>
      <c r="E25" s="15">
        <v>43343</v>
      </c>
      <c r="F25" s="16">
        <v>5.8710000000000004</v>
      </c>
      <c r="G25" s="16" t="s">
        <v>31</v>
      </c>
      <c r="H25" s="16" t="s">
        <v>31</v>
      </c>
      <c r="I25" s="16">
        <v>5.8710000000000004</v>
      </c>
      <c r="J25" s="16">
        <v>20361.109</v>
      </c>
      <c r="K25" s="7"/>
      <c r="L25" s="7"/>
    </row>
    <row r="26" spans="1:12" ht="16.5" x14ac:dyDescent="0.25">
      <c r="A26" s="11">
        <v>7</v>
      </c>
      <c r="B26" s="12" t="s">
        <v>121</v>
      </c>
      <c r="C26" s="13" t="s">
        <v>122</v>
      </c>
      <c r="D26" s="14" t="s">
        <v>830</v>
      </c>
      <c r="E26" s="15">
        <v>43339</v>
      </c>
      <c r="F26" s="16">
        <v>0.122</v>
      </c>
      <c r="G26" s="16" t="s">
        <v>31</v>
      </c>
      <c r="H26" s="16" t="s">
        <v>31</v>
      </c>
      <c r="I26" s="16">
        <v>0.122</v>
      </c>
      <c r="J26" s="16">
        <v>423.10599999999999</v>
      </c>
      <c r="K26" s="7"/>
      <c r="L26" s="7"/>
    </row>
    <row r="27" spans="1:12" ht="16.5" x14ac:dyDescent="0.25">
      <c r="A27" s="11">
        <v>8</v>
      </c>
      <c r="B27" s="12" t="s">
        <v>130</v>
      </c>
      <c r="C27" s="13" t="s">
        <v>131</v>
      </c>
      <c r="D27" s="14" t="s">
        <v>831</v>
      </c>
      <c r="E27" s="15">
        <v>43349</v>
      </c>
      <c r="F27" s="16">
        <v>0.249</v>
      </c>
      <c r="G27" s="16" t="s">
        <v>31</v>
      </c>
      <c r="H27" s="16" t="s">
        <v>31</v>
      </c>
      <c r="I27" s="16">
        <v>0.249</v>
      </c>
      <c r="J27" s="16">
        <v>863.55200000000002</v>
      </c>
      <c r="K27" s="7"/>
      <c r="L27" s="7"/>
    </row>
    <row r="28" spans="1:12" ht="16.5" x14ac:dyDescent="0.25">
      <c r="A28" s="11">
        <v>9</v>
      </c>
      <c r="B28" s="12" t="s">
        <v>127</v>
      </c>
      <c r="C28" s="13" t="s">
        <v>128</v>
      </c>
      <c r="D28" s="14" t="s">
        <v>832</v>
      </c>
      <c r="E28" s="15">
        <v>43341</v>
      </c>
      <c r="F28" s="16">
        <v>0.6</v>
      </c>
      <c r="G28" s="16" t="s">
        <v>31</v>
      </c>
      <c r="H28" s="16" t="s">
        <v>31</v>
      </c>
      <c r="I28" s="16">
        <v>0.6</v>
      </c>
      <c r="J28" s="16">
        <v>2080.8490000000002</v>
      </c>
      <c r="K28" s="7"/>
      <c r="L28" s="7"/>
    </row>
    <row r="29" spans="1:12" ht="16.5" x14ac:dyDescent="0.25">
      <c r="A29" s="11">
        <v>10</v>
      </c>
      <c r="B29" s="12" t="s">
        <v>136</v>
      </c>
      <c r="C29" s="13" t="s">
        <v>137</v>
      </c>
      <c r="D29" s="14" t="s">
        <v>833</v>
      </c>
      <c r="E29" s="15">
        <v>43349</v>
      </c>
      <c r="F29" s="16">
        <v>0.78600000000000003</v>
      </c>
      <c r="G29" s="16" t="s">
        <v>31</v>
      </c>
      <c r="H29" s="16" t="s">
        <v>31</v>
      </c>
      <c r="I29" s="16">
        <v>0.78600000000000003</v>
      </c>
      <c r="J29" s="16">
        <v>2725.9119999999998</v>
      </c>
      <c r="K29" s="7"/>
      <c r="L29" s="7"/>
    </row>
    <row r="30" spans="1:12" ht="16.5" x14ac:dyDescent="0.25">
      <c r="A30" s="11">
        <v>11</v>
      </c>
      <c r="B30" s="12" t="s">
        <v>139</v>
      </c>
      <c r="C30" s="13" t="s">
        <v>140</v>
      </c>
      <c r="D30" s="14" t="s">
        <v>834</v>
      </c>
      <c r="E30" s="15">
        <v>43341</v>
      </c>
      <c r="F30" s="16">
        <v>1.2290000000000001</v>
      </c>
      <c r="G30" s="16" t="s">
        <v>31</v>
      </c>
      <c r="H30" s="16" t="s">
        <v>31</v>
      </c>
      <c r="I30" s="16">
        <v>1.2290000000000001</v>
      </c>
      <c r="J30" s="16">
        <v>4262.2730000000001</v>
      </c>
      <c r="K30" s="7"/>
      <c r="L30" s="7"/>
    </row>
    <row r="31" spans="1:12" ht="16.5" x14ac:dyDescent="0.25">
      <c r="A31" s="11">
        <v>12</v>
      </c>
      <c r="B31" s="12" t="s">
        <v>142</v>
      </c>
      <c r="C31" s="13" t="s">
        <v>143</v>
      </c>
      <c r="D31" s="14" t="s">
        <v>835</v>
      </c>
      <c r="E31" s="15">
        <v>43341</v>
      </c>
      <c r="F31" s="16">
        <v>0.22</v>
      </c>
      <c r="G31" s="16" t="s">
        <v>31</v>
      </c>
      <c r="H31" s="16" t="s">
        <v>31</v>
      </c>
      <c r="I31" s="16">
        <v>0.22</v>
      </c>
      <c r="J31" s="16">
        <v>762.97799999999995</v>
      </c>
      <c r="K31" s="7"/>
      <c r="L31" s="7"/>
    </row>
    <row r="32" spans="1:12" ht="16.5" x14ac:dyDescent="0.25">
      <c r="A32" s="11">
        <v>13</v>
      </c>
      <c r="B32" s="12" t="s">
        <v>59</v>
      </c>
      <c r="C32" s="13" t="s">
        <v>60</v>
      </c>
      <c r="D32" s="14" t="s">
        <v>836</v>
      </c>
      <c r="E32" s="15">
        <v>43342</v>
      </c>
      <c r="F32" s="16">
        <v>3.53</v>
      </c>
      <c r="G32" s="16" t="s">
        <v>31</v>
      </c>
      <c r="H32" s="16" t="s">
        <v>31</v>
      </c>
      <c r="I32" s="16">
        <v>3.53</v>
      </c>
      <c r="J32" s="16">
        <v>12242.329</v>
      </c>
      <c r="K32" s="7"/>
      <c r="L32" s="7"/>
    </row>
    <row r="33" spans="1:12" ht="16.5" x14ac:dyDescent="0.25">
      <c r="A33" s="11">
        <v>14</v>
      </c>
      <c r="B33" s="12" t="s">
        <v>38</v>
      </c>
      <c r="C33" s="13" t="s">
        <v>39</v>
      </c>
      <c r="D33" s="14" t="s">
        <v>837</v>
      </c>
      <c r="E33" s="15">
        <v>43341</v>
      </c>
      <c r="F33" s="16">
        <v>3.7690000000000001</v>
      </c>
      <c r="G33" s="16" t="s">
        <v>31</v>
      </c>
      <c r="H33" s="16" t="s">
        <v>31</v>
      </c>
      <c r="I33" s="16">
        <v>3.7690000000000001</v>
      </c>
      <c r="J33" s="16">
        <v>13071.200999999999</v>
      </c>
      <c r="K33" s="7"/>
      <c r="L33" s="7"/>
    </row>
    <row r="34" spans="1:12" ht="16.5" x14ac:dyDescent="0.25">
      <c r="A34" s="11">
        <v>15</v>
      </c>
      <c r="B34" s="12" t="s">
        <v>35</v>
      </c>
      <c r="C34" s="13" t="s">
        <v>36</v>
      </c>
      <c r="D34" s="14" t="s">
        <v>838</v>
      </c>
      <c r="E34" s="15">
        <v>43339</v>
      </c>
      <c r="F34" s="16">
        <v>3.1859999999999999</v>
      </c>
      <c r="G34" s="16" t="s">
        <v>31</v>
      </c>
      <c r="H34" s="16" t="s">
        <v>31</v>
      </c>
      <c r="I34" s="16">
        <v>3.1859999999999999</v>
      </c>
      <c r="J34" s="16">
        <v>11049.308999999999</v>
      </c>
      <c r="K34" s="7"/>
      <c r="L34" s="7"/>
    </row>
    <row r="35" spans="1:12" ht="16.5" x14ac:dyDescent="0.25">
      <c r="A35" s="11">
        <v>16</v>
      </c>
      <c r="B35" s="12" t="s">
        <v>92</v>
      </c>
      <c r="C35" s="13" t="s">
        <v>93</v>
      </c>
      <c r="D35" s="14" t="s">
        <v>839</v>
      </c>
      <c r="E35" s="15">
        <v>43343</v>
      </c>
      <c r="F35" s="16">
        <v>5.9960000000000004</v>
      </c>
      <c r="G35" s="16" t="s">
        <v>31</v>
      </c>
      <c r="H35" s="16" t="s">
        <v>31</v>
      </c>
      <c r="I35" s="16">
        <v>5.9960000000000004</v>
      </c>
      <c r="J35" s="19">
        <f>20794.62+0.001</f>
        <v>20794.620999999999</v>
      </c>
      <c r="K35" s="7"/>
      <c r="L35" s="7"/>
    </row>
    <row r="36" spans="1:12" ht="16.5" x14ac:dyDescent="0.25">
      <c r="A36" s="11">
        <v>17</v>
      </c>
      <c r="B36" s="12" t="s">
        <v>161</v>
      </c>
      <c r="C36" s="13" t="s">
        <v>162</v>
      </c>
      <c r="D36" s="14" t="s">
        <v>840</v>
      </c>
      <c r="E36" s="15">
        <v>43339</v>
      </c>
      <c r="F36" s="16">
        <v>0.79200000000000004</v>
      </c>
      <c r="G36" s="16" t="s">
        <v>31</v>
      </c>
      <c r="H36" s="16" t="s">
        <v>31</v>
      </c>
      <c r="I36" s="16">
        <v>0.79200000000000004</v>
      </c>
      <c r="J36" s="16">
        <v>2746.721</v>
      </c>
      <c r="K36" s="7"/>
      <c r="L36" s="7"/>
    </row>
    <row r="37" spans="1:12" ht="16.5" x14ac:dyDescent="0.25">
      <c r="A37" s="11">
        <v>18</v>
      </c>
      <c r="B37" s="12" t="s">
        <v>157</v>
      </c>
      <c r="C37" s="13" t="s">
        <v>158</v>
      </c>
      <c r="D37" s="14" t="s">
        <v>841</v>
      </c>
      <c r="E37" s="15">
        <v>43341</v>
      </c>
      <c r="F37" s="16">
        <v>0.18</v>
      </c>
      <c r="G37" s="16" t="s">
        <v>31</v>
      </c>
      <c r="H37" s="16" t="s">
        <v>31</v>
      </c>
      <c r="I37" s="16">
        <v>0.18</v>
      </c>
      <c r="J37" s="16">
        <v>624.255</v>
      </c>
      <c r="K37" s="7"/>
      <c r="L37" s="7"/>
    </row>
    <row r="38" spans="1:12" ht="16.5" x14ac:dyDescent="0.25">
      <c r="A38" s="11">
        <v>19</v>
      </c>
      <c r="B38" s="12" t="s">
        <v>164</v>
      </c>
      <c r="C38" s="13" t="s">
        <v>165</v>
      </c>
      <c r="D38" s="14" t="s">
        <v>842</v>
      </c>
      <c r="E38" s="15">
        <v>43342</v>
      </c>
      <c r="F38" s="16">
        <v>4.7469999999999999</v>
      </c>
      <c r="G38" s="16" t="s">
        <v>31</v>
      </c>
      <c r="H38" s="16" t="s">
        <v>31</v>
      </c>
      <c r="I38" s="16">
        <v>4.7469999999999999</v>
      </c>
      <c r="J38" s="16">
        <v>16462.985000000001</v>
      </c>
      <c r="K38" s="7"/>
      <c r="L38" s="7"/>
    </row>
    <row r="39" spans="1:12" ht="16.5" x14ac:dyDescent="0.25">
      <c r="A39" s="11">
        <v>20</v>
      </c>
      <c r="B39" s="12" t="s">
        <v>192</v>
      </c>
      <c r="C39" s="13" t="s">
        <v>193</v>
      </c>
      <c r="D39" s="14" t="s">
        <v>843</v>
      </c>
      <c r="E39" s="15">
        <v>43339</v>
      </c>
      <c r="F39" s="16">
        <v>1.3420000000000001</v>
      </c>
      <c r="G39" s="16" t="s">
        <v>31</v>
      </c>
      <c r="H39" s="16" t="s">
        <v>31</v>
      </c>
      <c r="I39" s="16">
        <v>1.3420000000000001</v>
      </c>
      <c r="J39" s="16">
        <v>4654.1660000000002</v>
      </c>
      <c r="K39" s="7"/>
      <c r="L39" s="7"/>
    </row>
    <row r="40" spans="1:12" ht="16.5" x14ac:dyDescent="0.25">
      <c r="A40" s="11">
        <v>21</v>
      </c>
      <c r="B40" s="12" t="s">
        <v>148</v>
      </c>
      <c r="C40" s="13" t="s">
        <v>149</v>
      </c>
      <c r="D40" s="14" t="s">
        <v>844</v>
      </c>
      <c r="E40" s="15">
        <v>43342</v>
      </c>
      <c r="F40" s="16">
        <v>3.3000000000000002E-2</v>
      </c>
      <c r="G40" s="16" t="s">
        <v>31</v>
      </c>
      <c r="H40" s="16" t="s">
        <v>31</v>
      </c>
      <c r="I40" s="16">
        <v>3.3000000000000002E-2</v>
      </c>
      <c r="J40" s="16">
        <v>114.447</v>
      </c>
      <c r="K40" s="7"/>
      <c r="L40" s="7"/>
    </row>
    <row r="41" spans="1:12" ht="16.5" x14ac:dyDescent="0.25">
      <c r="A41" s="11">
        <v>22</v>
      </c>
      <c r="B41" s="12" t="s">
        <v>326</v>
      </c>
      <c r="C41" s="13" t="s">
        <v>327</v>
      </c>
      <c r="D41" s="14" t="s">
        <v>845</v>
      </c>
      <c r="E41" s="15">
        <v>43343</v>
      </c>
      <c r="F41" s="16">
        <v>0.45500000000000002</v>
      </c>
      <c r="G41" s="16" t="s">
        <v>31</v>
      </c>
      <c r="H41" s="16" t="s">
        <v>31</v>
      </c>
      <c r="I41" s="16">
        <v>0.45500000000000002</v>
      </c>
      <c r="J41" s="16">
        <v>1577.9770000000001</v>
      </c>
      <c r="K41" s="7"/>
      <c r="L41" s="7"/>
    </row>
    <row r="42" spans="1:12" ht="16.5" x14ac:dyDescent="0.25">
      <c r="A42" s="11">
        <v>23</v>
      </c>
      <c r="B42" s="12" t="s">
        <v>44</v>
      </c>
      <c r="C42" s="13" t="s">
        <v>45</v>
      </c>
      <c r="D42" s="14" t="s">
        <v>846</v>
      </c>
      <c r="E42" s="15">
        <v>43343</v>
      </c>
      <c r="F42" s="16">
        <v>0.41499999999999998</v>
      </c>
      <c r="G42" s="16" t="s">
        <v>31</v>
      </c>
      <c r="H42" s="16" t="s">
        <v>31</v>
      </c>
      <c r="I42" s="16">
        <v>0.41499999999999998</v>
      </c>
      <c r="J42" s="16">
        <v>1439.2539999999999</v>
      </c>
      <c r="K42" s="7"/>
      <c r="L42" s="7"/>
    </row>
    <row r="43" spans="1:12" ht="16.5" x14ac:dyDescent="0.25">
      <c r="A43" s="11">
        <v>24</v>
      </c>
      <c r="B43" s="12" t="s">
        <v>179</v>
      </c>
      <c r="C43" s="13" t="s">
        <v>180</v>
      </c>
      <c r="D43" s="14" t="s">
        <v>847</v>
      </c>
      <c r="E43" s="15">
        <v>43343</v>
      </c>
      <c r="F43" s="16">
        <v>5.8719999999999999</v>
      </c>
      <c r="G43" s="16" t="s">
        <v>31</v>
      </c>
      <c r="H43" s="16" t="s">
        <v>31</v>
      </c>
      <c r="I43" s="16">
        <v>5.8719999999999999</v>
      </c>
      <c r="J43" s="16">
        <v>20364.578000000001</v>
      </c>
      <c r="K43" s="7"/>
      <c r="L43" s="7"/>
    </row>
    <row r="44" spans="1:12" ht="16.5" x14ac:dyDescent="0.25">
      <c r="A44" s="11">
        <v>25</v>
      </c>
      <c r="B44" s="12" t="s">
        <v>182</v>
      </c>
      <c r="C44" s="13" t="s">
        <v>183</v>
      </c>
      <c r="D44" s="14" t="s">
        <v>848</v>
      </c>
      <c r="E44" s="15">
        <v>43343</v>
      </c>
      <c r="F44" s="16">
        <v>0.16200000000000001</v>
      </c>
      <c r="G44" s="16" t="s">
        <v>31</v>
      </c>
      <c r="H44" s="16" t="s">
        <v>31</v>
      </c>
      <c r="I44" s="16">
        <v>0.16200000000000001</v>
      </c>
      <c r="J44" s="16">
        <v>561.82899999999995</v>
      </c>
      <c r="K44" s="7"/>
      <c r="L44" s="7"/>
    </row>
    <row r="45" spans="1:12" ht="16.5" x14ac:dyDescent="0.25">
      <c r="A45" s="11">
        <v>26</v>
      </c>
      <c r="B45" s="12" t="s">
        <v>339</v>
      </c>
      <c r="C45" s="13" t="s">
        <v>340</v>
      </c>
      <c r="D45" s="14" t="s">
        <v>849</v>
      </c>
      <c r="E45" s="15">
        <v>43343</v>
      </c>
      <c r="F45" s="16">
        <v>5.6000000000000001E-2</v>
      </c>
      <c r="G45" s="16" t="s">
        <v>31</v>
      </c>
      <c r="H45" s="16" t="s">
        <v>31</v>
      </c>
      <c r="I45" s="16">
        <v>5.6000000000000001E-2</v>
      </c>
      <c r="J45" s="16">
        <v>194.21299999999999</v>
      </c>
      <c r="K45" s="7"/>
      <c r="L45" s="7"/>
    </row>
    <row r="46" spans="1:12" ht="16.5" x14ac:dyDescent="0.25">
      <c r="A46" s="11">
        <v>27</v>
      </c>
      <c r="B46" s="12" t="s">
        <v>53</v>
      </c>
      <c r="C46" s="13" t="s">
        <v>54</v>
      </c>
      <c r="D46" s="14" t="s">
        <v>850</v>
      </c>
      <c r="E46" s="15">
        <v>43343</v>
      </c>
      <c r="F46" s="16">
        <v>0.59499999999999997</v>
      </c>
      <c r="G46" s="16" t="s">
        <v>31</v>
      </c>
      <c r="H46" s="16" t="s">
        <v>31</v>
      </c>
      <c r="I46" s="16">
        <v>0.59499999999999997</v>
      </c>
      <c r="J46" s="16">
        <v>2063.509</v>
      </c>
      <c r="K46" s="7"/>
      <c r="L46" s="7"/>
    </row>
    <row r="47" spans="1:12" ht="16.5" x14ac:dyDescent="0.25">
      <c r="A47" s="11">
        <v>28</v>
      </c>
      <c r="B47" s="12" t="s">
        <v>243</v>
      </c>
      <c r="C47" s="13" t="s">
        <v>244</v>
      </c>
      <c r="D47" s="14" t="s">
        <v>851</v>
      </c>
      <c r="E47" s="15">
        <v>43341</v>
      </c>
      <c r="F47" s="16">
        <v>1.2999999999999999E-2</v>
      </c>
      <c r="G47" s="16" t="s">
        <v>31</v>
      </c>
      <c r="H47" s="16" t="s">
        <v>31</v>
      </c>
      <c r="I47" s="16">
        <v>1.2999999999999999E-2</v>
      </c>
      <c r="J47" s="16">
        <v>45.085000000000001</v>
      </c>
      <c r="K47" s="7"/>
      <c r="L47" s="7"/>
    </row>
    <row r="48" spans="1:12" ht="16.5" x14ac:dyDescent="0.25">
      <c r="A48" s="11">
        <v>29</v>
      </c>
      <c r="B48" s="12" t="s">
        <v>56</v>
      </c>
      <c r="C48" s="13" t="s">
        <v>57</v>
      </c>
      <c r="D48" s="14" t="s">
        <v>852</v>
      </c>
      <c r="E48" s="15">
        <v>43339</v>
      </c>
      <c r="F48" s="16">
        <v>1.282</v>
      </c>
      <c r="G48" s="16" t="s">
        <v>31</v>
      </c>
      <c r="H48" s="16" t="s">
        <v>31</v>
      </c>
      <c r="I48" s="16">
        <v>1.282</v>
      </c>
      <c r="J48" s="16">
        <v>4446.0810000000001</v>
      </c>
      <c r="K48" s="7"/>
      <c r="L48" s="7"/>
    </row>
    <row r="49" spans="1:12" ht="16.5" x14ac:dyDescent="0.25">
      <c r="A49" s="11">
        <v>30</v>
      </c>
      <c r="B49" s="12" t="s">
        <v>32</v>
      </c>
      <c r="C49" s="13" t="s">
        <v>33</v>
      </c>
      <c r="D49" s="14" t="s">
        <v>853</v>
      </c>
      <c r="E49" s="15">
        <v>43339</v>
      </c>
      <c r="F49" s="16">
        <v>3.4159999999999999</v>
      </c>
      <c r="G49" s="16" t="s">
        <v>31</v>
      </c>
      <c r="H49" s="16" t="s">
        <v>31</v>
      </c>
      <c r="I49" s="16">
        <v>3.4159999999999999</v>
      </c>
      <c r="J49" s="16">
        <v>11846.968000000001</v>
      </c>
      <c r="K49" s="7"/>
      <c r="L49" s="7"/>
    </row>
    <row r="50" spans="1:12" ht="16.5" x14ac:dyDescent="0.25">
      <c r="A50" s="11">
        <v>31</v>
      </c>
      <c r="B50" s="12" t="s">
        <v>215</v>
      </c>
      <c r="C50" s="13" t="s">
        <v>216</v>
      </c>
      <c r="D50" s="14" t="s">
        <v>854</v>
      </c>
      <c r="E50" s="15">
        <v>43343</v>
      </c>
      <c r="F50" s="16">
        <v>0.96299999999999997</v>
      </c>
      <c r="G50" s="16" t="s">
        <v>31</v>
      </c>
      <c r="H50" s="16" t="s">
        <v>31</v>
      </c>
      <c r="I50" s="16">
        <v>0.96299999999999997</v>
      </c>
      <c r="J50" s="16">
        <v>3339.7629999999999</v>
      </c>
      <c r="K50" s="7"/>
      <c r="L50" s="7"/>
    </row>
    <row r="51" spans="1:12" ht="16.5" x14ac:dyDescent="0.25">
      <c r="A51" s="11">
        <v>32</v>
      </c>
      <c r="B51" s="12" t="s">
        <v>80</v>
      </c>
      <c r="C51" s="13" t="s">
        <v>81</v>
      </c>
      <c r="D51" s="14" t="s">
        <v>855</v>
      </c>
      <c r="E51" s="15">
        <v>43349</v>
      </c>
      <c r="F51" s="16">
        <v>2.57</v>
      </c>
      <c r="G51" s="16" t="s">
        <v>31</v>
      </c>
      <c r="H51" s="16" t="s">
        <v>31</v>
      </c>
      <c r="I51" s="16">
        <v>2.57</v>
      </c>
      <c r="J51" s="16">
        <v>8912.9709999999995</v>
      </c>
      <c r="K51" s="7"/>
      <c r="L51" s="7"/>
    </row>
    <row r="52" spans="1:12" ht="33" x14ac:dyDescent="0.25">
      <c r="A52" s="11">
        <v>33</v>
      </c>
      <c r="B52" s="12" t="s">
        <v>251</v>
      </c>
      <c r="C52" s="13" t="s">
        <v>252</v>
      </c>
      <c r="D52" s="14" t="s">
        <v>856</v>
      </c>
      <c r="E52" s="15">
        <v>43332</v>
      </c>
      <c r="F52" s="16">
        <v>2.6619999999999999</v>
      </c>
      <c r="G52" s="16" t="s">
        <v>31</v>
      </c>
      <c r="H52" s="16" t="s">
        <v>31</v>
      </c>
      <c r="I52" s="16">
        <v>2.6619999999999999</v>
      </c>
      <c r="J52" s="16">
        <v>9232.0339999999997</v>
      </c>
      <c r="K52" s="7"/>
      <c r="L52" s="7"/>
    </row>
    <row r="53" spans="1:12" ht="16.5" x14ac:dyDescent="0.25">
      <c r="A53" s="11">
        <v>34</v>
      </c>
      <c r="B53" s="12" t="s">
        <v>857</v>
      </c>
      <c r="C53" s="13" t="s">
        <v>858</v>
      </c>
      <c r="D53" s="14" t="s">
        <v>859</v>
      </c>
      <c r="E53" s="15">
        <v>43341</v>
      </c>
      <c r="F53" s="16">
        <v>0.498</v>
      </c>
      <c r="G53" s="16" t="s">
        <v>31</v>
      </c>
      <c r="H53" s="16" t="s">
        <v>31</v>
      </c>
      <c r="I53" s="16">
        <v>0.498</v>
      </c>
      <c r="J53" s="16">
        <v>1727.105</v>
      </c>
      <c r="K53" s="7"/>
      <c r="L53" s="7"/>
    </row>
    <row r="54" spans="1:12" ht="16.5" x14ac:dyDescent="0.25">
      <c r="A54" s="11">
        <v>35</v>
      </c>
      <c r="B54" s="12" t="s">
        <v>95</v>
      </c>
      <c r="C54" s="13" t="s">
        <v>96</v>
      </c>
      <c r="D54" s="14" t="s">
        <v>860</v>
      </c>
      <c r="E54" s="15">
        <v>43339</v>
      </c>
      <c r="F54" s="16">
        <v>1.5780000000000001</v>
      </c>
      <c r="G54" s="16" t="s">
        <v>31</v>
      </c>
      <c r="H54" s="16" t="s">
        <v>31</v>
      </c>
      <c r="I54" s="16">
        <v>1.5780000000000001</v>
      </c>
      <c r="J54" s="16">
        <v>5472.6329999999998</v>
      </c>
      <c r="K54" s="7"/>
      <c r="L54" s="7"/>
    </row>
    <row r="55" spans="1:12" ht="16.5" x14ac:dyDescent="0.25">
      <c r="A55" s="11">
        <v>36</v>
      </c>
      <c r="B55" s="12" t="s">
        <v>222</v>
      </c>
      <c r="C55" s="13" t="s">
        <v>225</v>
      </c>
      <c r="D55" s="14" t="s">
        <v>861</v>
      </c>
      <c r="E55" s="15">
        <v>43343</v>
      </c>
      <c r="F55" s="16">
        <v>0.96499999999999997</v>
      </c>
      <c r="G55" s="16" t="s">
        <v>31</v>
      </c>
      <c r="H55" s="16" t="s">
        <v>31</v>
      </c>
      <c r="I55" s="16">
        <v>0.96499999999999997</v>
      </c>
      <c r="J55" s="16">
        <v>3346.6990000000001</v>
      </c>
      <c r="K55" s="7"/>
      <c r="L55" s="7"/>
    </row>
    <row r="56" spans="1:12" ht="16.5" x14ac:dyDescent="0.25">
      <c r="A56" s="11">
        <v>37</v>
      </c>
      <c r="B56" s="12" t="s">
        <v>65</v>
      </c>
      <c r="C56" s="13" t="s">
        <v>66</v>
      </c>
      <c r="D56" s="14" t="s">
        <v>862</v>
      </c>
      <c r="E56" s="15">
        <v>43339</v>
      </c>
      <c r="F56" s="16">
        <v>3.4820000000000002</v>
      </c>
      <c r="G56" s="16" t="s">
        <v>31</v>
      </c>
      <c r="H56" s="16" t="s">
        <v>31</v>
      </c>
      <c r="I56" s="16">
        <v>3.4820000000000002</v>
      </c>
      <c r="J56" s="16">
        <v>12075.861999999999</v>
      </c>
      <c r="K56" s="7"/>
      <c r="L56" s="7"/>
    </row>
    <row r="57" spans="1:12" ht="16.5" x14ac:dyDescent="0.25">
      <c r="A57" s="11">
        <v>38</v>
      </c>
      <c r="B57" s="12" t="s">
        <v>418</v>
      </c>
      <c r="C57" s="13" t="s">
        <v>419</v>
      </c>
      <c r="D57" s="14" t="s">
        <v>863</v>
      </c>
      <c r="E57" s="15">
        <v>43339</v>
      </c>
      <c r="F57" s="16">
        <v>0.45600000000000002</v>
      </c>
      <c r="G57" s="16" t="s">
        <v>31</v>
      </c>
      <c r="H57" s="16" t="s">
        <v>31</v>
      </c>
      <c r="I57" s="16">
        <v>0.45600000000000002</v>
      </c>
      <c r="J57" s="16">
        <v>1581.4449999999999</v>
      </c>
      <c r="K57" s="7"/>
      <c r="L57" s="7"/>
    </row>
    <row r="58" spans="1:12" ht="16.5" x14ac:dyDescent="0.25">
      <c r="A58" s="11">
        <v>39</v>
      </c>
      <c r="B58" s="12" t="s">
        <v>366</v>
      </c>
      <c r="C58" s="13" t="s">
        <v>367</v>
      </c>
      <c r="D58" s="14" t="s">
        <v>864</v>
      </c>
      <c r="E58" s="15">
        <v>43342</v>
      </c>
      <c r="F58" s="16">
        <v>0.14399999999999999</v>
      </c>
      <c r="G58" s="16" t="s">
        <v>31</v>
      </c>
      <c r="H58" s="16" t="s">
        <v>31</v>
      </c>
      <c r="I58" s="16">
        <v>0.14399999999999999</v>
      </c>
      <c r="J58" s="16">
        <v>499.404</v>
      </c>
      <c r="K58" s="7"/>
      <c r="L58" s="7"/>
    </row>
    <row r="59" spans="1:12" ht="16.5" x14ac:dyDescent="0.25">
      <c r="A59" s="11">
        <v>40</v>
      </c>
      <c r="B59" s="12" t="s">
        <v>218</v>
      </c>
      <c r="C59" s="13" t="s">
        <v>219</v>
      </c>
      <c r="D59" s="14" t="s">
        <v>865</v>
      </c>
      <c r="E59" s="15">
        <v>43342</v>
      </c>
      <c r="F59" s="16">
        <v>1.3069999999999999</v>
      </c>
      <c r="G59" s="16" t="s">
        <v>31</v>
      </c>
      <c r="H59" s="16" t="s">
        <v>31</v>
      </c>
      <c r="I59" s="16">
        <v>1.3069999999999999</v>
      </c>
      <c r="J59" s="16">
        <v>4532.7830000000004</v>
      </c>
      <c r="K59" s="7"/>
      <c r="L59" s="7"/>
    </row>
    <row r="60" spans="1:12" ht="16.5" x14ac:dyDescent="0.25">
      <c r="A60" s="11">
        <v>41</v>
      </c>
      <c r="B60" s="12" t="s">
        <v>209</v>
      </c>
      <c r="C60" s="13" t="s">
        <v>210</v>
      </c>
      <c r="D60" s="14" t="s">
        <v>866</v>
      </c>
      <c r="E60" s="15">
        <v>43341</v>
      </c>
      <c r="F60" s="16">
        <v>3.8769999999999998</v>
      </c>
      <c r="G60" s="16" t="s">
        <v>31</v>
      </c>
      <c r="H60" s="16" t="s">
        <v>31</v>
      </c>
      <c r="I60" s="16">
        <v>3.8769999999999998</v>
      </c>
      <c r="J60" s="16">
        <v>13445.754000000001</v>
      </c>
      <c r="K60" s="7"/>
      <c r="L60" s="7"/>
    </row>
    <row r="61" spans="1:12" ht="33" x14ac:dyDescent="0.25">
      <c r="A61" s="11">
        <v>42</v>
      </c>
      <c r="B61" s="12" t="s">
        <v>259</v>
      </c>
      <c r="C61" s="13" t="s">
        <v>260</v>
      </c>
      <c r="D61" s="14" t="s">
        <v>867</v>
      </c>
      <c r="E61" s="15">
        <v>43343</v>
      </c>
      <c r="F61" s="16">
        <v>1.2130000000000001</v>
      </c>
      <c r="G61" s="16" t="s">
        <v>31</v>
      </c>
      <c r="H61" s="16" t="s">
        <v>31</v>
      </c>
      <c r="I61" s="16">
        <v>1.2130000000000001</v>
      </c>
      <c r="J61" s="16">
        <v>4206.7830000000004</v>
      </c>
      <c r="K61" s="7"/>
      <c r="L61" s="7"/>
    </row>
    <row r="62" spans="1:12" ht="16.5" x14ac:dyDescent="0.25">
      <c r="A62" s="11">
        <v>43</v>
      </c>
      <c r="B62" s="12" t="s">
        <v>200</v>
      </c>
      <c r="C62" s="13" t="s">
        <v>201</v>
      </c>
      <c r="D62" s="14" t="s">
        <v>868</v>
      </c>
      <c r="E62" s="15">
        <v>43342</v>
      </c>
      <c r="F62" s="16">
        <v>0.68</v>
      </c>
      <c r="G62" s="16" t="s">
        <v>31</v>
      </c>
      <c r="H62" s="16" t="s">
        <v>31</v>
      </c>
      <c r="I62" s="16">
        <v>0.68</v>
      </c>
      <c r="J62" s="16">
        <v>2358.2959999999998</v>
      </c>
      <c r="K62" s="7"/>
      <c r="L62" s="7"/>
    </row>
    <row r="63" spans="1:12" ht="16.5" x14ac:dyDescent="0.25">
      <c r="A63" s="11">
        <v>44</v>
      </c>
      <c r="B63" s="12" t="s">
        <v>384</v>
      </c>
      <c r="C63" s="13" t="s">
        <v>385</v>
      </c>
      <c r="D63" s="14" t="s">
        <v>869</v>
      </c>
      <c r="E63" s="15">
        <v>43343</v>
      </c>
      <c r="F63" s="16">
        <v>4.1000000000000002E-2</v>
      </c>
      <c r="G63" s="16" t="s">
        <v>31</v>
      </c>
      <c r="H63" s="16" t="s">
        <v>31</v>
      </c>
      <c r="I63" s="16">
        <v>4.1000000000000002E-2</v>
      </c>
      <c r="J63" s="16">
        <v>142.191</v>
      </c>
      <c r="K63" s="7"/>
      <c r="L63" s="7"/>
    </row>
    <row r="64" spans="1:12" ht="16.5" x14ac:dyDescent="0.25">
      <c r="A64" s="11">
        <v>45</v>
      </c>
      <c r="B64" s="12" t="s">
        <v>227</v>
      </c>
      <c r="C64" s="13" t="s">
        <v>228</v>
      </c>
      <c r="D64" s="14" t="s">
        <v>870</v>
      </c>
      <c r="E64" s="15">
        <v>43339</v>
      </c>
      <c r="F64" s="16">
        <v>0.16700000000000001</v>
      </c>
      <c r="G64" s="16" t="s">
        <v>31</v>
      </c>
      <c r="H64" s="16" t="s">
        <v>31</v>
      </c>
      <c r="I64" s="16">
        <v>0.16700000000000001</v>
      </c>
      <c r="J64" s="16">
        <v>579.16999999999996</v>
      </c>
      <c r="K64" s="7"/>
      <c r="L64" s="7"/>
    </row>
    <row r="65" spans="1:12" ht="16.5" x14ac:dyDescent="0.25">
      <c r="A65" s="11">
        <v>46</v>
      </c>
      <c r="B65" s="12" t="s">
        <v>89</v>
      </c>
      <c r="C65" s="13" t="s">
        <v>90</v>
      </c>
      <c r="D65" s="14" t="s">
        <v>871</v>
      </c>
      <c r="E65" s="15">
        <v>43339</v>
      </c>
      <c r="F65" s="16">
        <v>15.21</v>
      </c>
      <c r="G65" s="16" t="s">
        <v>31</v>
      </c>
      <c r="H65" s="16" t="s">
        <v>31</v>
      </c>
      <c r="I65" s="16">
        <v>15.21</v>
      </c>
      <c r="J65" s="19">
        <f>52749.527+0.001</f>
        <v>52749.527999999998</v>
      </c>
      <c r="K65" s="7"/>
      <c r="L65" s="7"/>
    </row>
    <row r="66" spans="1:12" ht="16.5" x14ac:dyDescent="0.25">
      <c r="A66" s="11">
        <v>47</v>
      </c>
      <c r="B66" s="12" t="s">
        <v>254</v>
      </c>
      <c r="C66" s="13" t="s">
        <v>255</v>
      </c>
      <c r="D66" s="14" t="s">
        <v>872</v>
      </c>
      <c r="E66" s="15">
        <v>43343</v>
      </c>
      <c r="F66" s="16">
        <v>7.32</v>
      </c>
      <c r="G66" s="16" t="s">
        <v>31</v>
      </c>
      <c r="H66" s="16" t="s">
        <v>31</v>
      </c>
      <c r="I66" s="16">
        <v>7.32</v>
      </c>
      <c r="J66" s="16">
        <v>25386.36</v>
      </c>
      <c r="K66" s="7"/>
      <c r="L66" s="7"/>
    </row>
    <row r="67" spans="1:12" ht="16.5" x14ac:dyDescent="0.25">
      <c r="A67" s="11">
        <v>48</v>
      </c>
      <c r="B67" s="12" t="s">
        <v>206</v>
      </c>
      <c r="C67" s="13" t="s">
        <v>207</v>
      </c>
      <c r="D67" s="14" t="s">
        <v>873</v>
      </c>
      <c r="E67" s="15">
        <v>43339</v>
      </c>
      <c r="F67" s="16">
        <v>0.22900000000000001</v>
      </c>
      <c r="G67" s="16" t="s">
        <v>31</v>
      </c>
      <c r="H67" s="16" t="s">
        <v>31</v>
      </c>
      <c r="I67" s="16">
        <v>0.22900000000000001</v>
      </c>
      <c r="J67" s="16">
        <v>794.19100000000003</v>
      </c>
      <c r="K67" s="7"/>
      <c r="L67" s="7"/>
    </row>
    <row r="68" spans="1:12" ht="16.5" x14ac:dyDescent="0.25">
      <c r="A68" s="11">
        <v>49</v>
      </c>
      <c r="B68" s="12" t="s">
        <v>86</v>
      </c>
      <c r="C68" s="13" t="s">
        <v>87</v>
      </c>
      <c r="D68" s="14" t="s">
        <v>874</v>
      </c>
      <c r="E68" s="15">
        <v>43349</v>
      </c>
      <c r="F68" s="19">
        <v>0.35099999999999998</v>
      </c>
      <c r="G68" s="19" t="s">
        <v>31</v>
      </c>
      <c r="H68" s="19" t="s">
        <v>31</v>
      </c>
      <c r="I68" s="19">
        <v>0.35099999999999998</v>
      </c>
      <c r="J68" s="19">
        <v>1217.297</v>
      </c>
      <c r="K68" s="7"/>
      <c r="L68" s="7"/>
    </row>
    <row r="69" spans="1:12" ht="16.5" x14ac:dyDescent="0.25">
      <c r="A69" s="11">
        <v>50</v>
      </c>
      <c r="B69" s="12" t="s">
        <v>875</v>
      </c>
      <c r="C69" s="13" t="s">
        <v>876</v>
      </c>
      <c r="D69" s="14" t="s">
        <v>877</v>
      </c>
      <c r="E69" s="15">
        <v>43343</v>
      </c>
      <c r="F69" s="16">
        <v>0.111</v>
      </c>
      <c r="G69" s="16" t="s">
        <v>31</v>
      </c>
      <c r="H69" s="16" t="s">
        <v>31</v>
      </c>
      <c r="I69" s="16">
        <v>0.111</v>
      </c>
      <c r="J69" s="16">
        <v>384.95699999999999</v>
      </c>
      <c r="K69" s="7"/>
      <c r="L69" s="7"/>
    </row>
    <row r="70" spans="1:12" ht="33" x14ac:dyDescent="0.25">
      <c r="A70" s="11">
        <v>51</v>
      </c>
      <c r="B70" s="12" t="s">
        <v>403</v>
      </c>
      <c r="C70" s="13" t="s">
        <v>404</v>
      </c>
      <c r="D70" s="14" t="s">
        <v>878</v>
      </c>
      <c r="E70" s="15">
        <v>43339</v>
      </c>
      <c r="F70" s="16">
        <v>0.434</v>
      </c>
      <c r="G70" s="16" t="s">
        <v>31</v>
      </c>
      <c r="H70" s="16" t="s">
        <v>31</v>
      </c>
      <c r="I70" s="16">
        <v>0.434</v>
      </c>
      <c r="J70" s="16">
        <v>1505.1479999999999</v>
      </c>
      <c r="K70" s="7"/>
      <c r="L70" s="7"/>
    </row>
    <row r="71" spans="1:12" ht="16.5" x14ac:dyDescent="0.25">
      <c r="A71" s="11">
        <v>52</v>
      </c>
      <c r="B71" s="12" t="s">
        <v>240</v>
      </c>
      <c r="C71" s="13" t="s">
        <v>241</v>
      </c>
      <c r="D71" s="14" t="s">
        <v>879</v>
      </c>
      <c r="E71" s="15">
        <v>43341</v>
      </c>
      <c r="F71" s="16">
        <v>0.1</v>
      </c>
      <c r="G71" s="16" t="s">
        <v>31</v>
      </c>
      <c r="H71" s="16" t="s">
        <v>31</v>
      </c>
      <c r="I71" s="16">
        <v>0.1</v>
      </c>
      <c r="J71" s="16">
        <v>346.80799999999999</v>
      </c>
      <c r="K71" s="7"/>
      <c r="L71" s="7"/>
    </row>
    <row r="72" spans="1:12" ht="16.5" x14ac:dyDescent="0.25">
      <c r="A72" s="11">
        <v>53</v>
      </c>
      <c r="B72" s="12" t="s">
        <v>83</v>
      </c>
      <c r="C72" s="13" t="s">
        <v>84</v>
      </c>
      <c r="D72" s="14" t="s">
        <v>880</v>
      </c>
      <c r="E72" s="15">
        <v>43350</v>
      </c>
      <c r="F72" s="16">
        <v>9.2999999999999999E-2</v>
      </c>
      <c r="G72" s="16" t="s">
        <v>31</v>
      </c>
      <c r="H72" s="16" t="s">
        <v>31</v>
      </c>
      <c r="I72" s="16">
        <v>9.2999999999999999E-2</v>
      </c>
      <c r="J72" s="16">
        <v>322.53199999999998</v>
      </c>
      <c r="K72" s="7"/>
      <c r="L72" s="7"/>
    </row>
    <row r="73" spans="1:12" ht="16.5" x14ac:dyDescent="0.25">
      <c r="A73" s="11">
        <v>54</v>
      </c>
      <c r="B73" s="12" t="s">
        <v>237</v>
      </c>
      <c r="C73" s="13" t="s">
        <v>238</v>
      </c>
      <c r="D73" s="14" t="s">
        <v>881</v>
      </c>
      <c r="E73" s="15">
        <v>43347</v>
      </c>
      <c r="F73" s="16">
        <v>0.39800000000000002</v>
      </c>
      <c r="G73" s="16" t="s">
        <v>31</v>
      </c>
      <c r="H73" s="16" t="s">
        <v>31</v>
      </c>
      <c r="I73" s="16">
        <v>0.39800000000000002</v>
      </c>
      <c r="J73" s="16">
        <v>1380.297</v>
      </c>
      <c r="K73" s="7"/>
      <c r="L73" s="7"/>
    </row>
    <row r="74" spans="1:12" ht="16.5" x14ac:dyDescent="0.25">
      <c r="A74" s="11">
        <v>55</v>
      </c>
      <c r="B74" s="12" t="s">
        <v>369</v>
      </c>
      <c r="C74" s="13" t="s">
        <v>370</v>
      </c>
      <c r="D74" s="14" t="s">
        <v>882</v>
      </c>
      <c r="E74" s="15">
        <v>43341</v>
      </c>
      <c r="F74" s="16">
        <v>2.2440000000000002</v>
      </c>
      <c r="G74" s="16" t="s">
        <v>31</v>
      </c>
      <c r="H74" s="16" t="s">
        <v>31</v>
      </c>
      <c r="I74" s="16">
        <v>2.2440000000000002</v>
      </c>
      <c r="J74" s="16">
        <v>7782.3760000000002</v>
      </c>
      <c r="K74" s="7"/>
      <c r="L74" s="7"/>
    </row>
    <row r="75" spans="1:12" ht="33" x14ac:dyDescent="0.25">
      <c r="A75" s="11">
        <v>56</v>
      </c>
      <c r="B75" s="12" t="s">
        <v>175</v>
      </c>
      <c r="C75" s="13" t="s">
        <v>176</v>
      </c>
      <c r="D75" s="14" t="s">
        <v>883</v>
      </c>
      <c r="E75" s="15">
        <v>43343</v>
      </c>
      <c r="F75" s="16">
        <v>3.6999999999999998E-2</v>
      </c>
      <c r="G75" s="16" t="s">
        <v>31</v>
      </c>
      <c r="H75" s="16" t="s">
        <v>31</v>
      </c>
      <c r="I75" s="16">
        <v>3.6999999999999998E-2</v>
      </c>
      <c r="J75" s="16">
        <v>128.31899999999999</v>
      </c>
      <c r="K75" s="7"/>
      <c r="L75" s="7"/>
    </row>
    <row r="76" spans="1:12" ht="16.5" x14ac:dyDescent="0.25">
      <c r="A76" s="11">
        <v>57</v>
      </c>
      <c r="B76" s="12" t="s">
        <v>233</v>
      </c>
      <c r="C76" s="13" t="s">
        <v>234</v>
      </c>
      <c r="D76" s="14" t="s">
        <v>884</v>
      </c>
      <c r="E76" s="15">
        <v>43343</v>
      </c>
      <c r="F76" s="16">
        <v>0.76800000000000002</v>
      </c>
      <c r="G76" s="16" t="s">
        <v>31</v>
      </c>
      <c r="H76" s="16" t="s">
        <v>31</v>
      </c>
      <c r="I76" s="16">
        <v>0.76800000000000002</v>
      </c>
      <c r="J76" s="16">
        <v>2663.4870000000001</v>
      </c>
      <c r="K76" s="7"/>
      <c r="L76" s="7"/>
    </row>
    <row r="77" spans="1:12" ht="33" x14ac:dyDescent="0.25">
      <c r="A77" s="32">
        <v>58</v>
      </c>
      <c r="B77" s="33" t="s">
        <v>101</v>
      </c>
      <c r="C77" s="34"/>
      <c r="D77" s="35"/>
      <c r="E77" s="36"/>
      <c r="F77" s="37">
        <v>4.0000000000048885E-3</v>
      </c>
      <c r="G77" s="37" t="s">
        <v>31</v>
      </c>
      <c r="H77" s="37" t="s">
        <v>31</v>
      </c>
      <c r="I77" s="37">
        <v>4.0000000000048885E-3</v>
      </c>
      <c r="J77" s="37">
        <v>13.872</v>
      </c>
      <c r="K77" s="7"/>
      <c r="L77" s="7"/>
    </row>
    <row r="78" spans="1:12" ht="16.5" x14ac:dyDescent="0.25">
      <c r="A78" s="11"/>
      <c r="B78" s="12"/>
      <c r="C78" s="13"/>
      <c r="D78" s="14"/>
      <c r="E78" s="15"/>
      <c r="F78" s="16">
        <v>100</v>
      </c>
      <c r="G78" s="16" t="s">
        <v>31</v>
      </c>
      <c r="H78" s="16" t="s">
        <v>31</v>
      </c>
      <c r="I78" s="16">
        <v>99.649000000000001</v>
      </c>
      <c r="J78" s="16">
        <f>SUM(J20:J77)</f>
        <v>346808.2</v>
      </c>
      <c r="K78" s="21">
        <f>J78</f>
        <v>346808.2</v>
      </c>
      <c r="L78" s="7"/>
    </row>
    <row r="79" spans="1:12" ht="16.5" x14ac:dyDescent="0.25">
      <c r="A79" s="11"/>
      <c r="B79" s="12" t="s">
        <v>102</v>
      </c>
      <c r="C79" s="13"/>
      <c r="D79" s="14"/>
      <c r="E79" s="15"/>
      <c r="F79" s="16"/>
      <c r="G79" s="16" t="s">
        <v>31</v>
      </c>
      <c r="H79" s="16"/>
      <c r="I79" s="16" t="s">
        <v>31</v>
      </c>
      <c r="J79" s="16">
        <v>346808.19799999992</v>
      </c>
      <c r="K79" s="7"/>
      <c r="L79" s="7"/>
    </row>
    <row r="80" spans="1:12" ht="16.5" x14ac:dyDescent="0.25">
      <c r="A80" s="11"/>
      <c r="B80" s="12" t="s">
        <v>103</v>
      </c>
      <c r="C80" s="13"/>
      <c r="D80" s="14"/>
      <c r="E80" s="15"/>
      <c r="F80" s="16"/>
      <c r="G80" s="16" t="s">
        <v>31</v>
      </c>
      <c r="H80" s="16"/>
      <c r="I80" s="16" t="s">
        <v>31</v>
      </c>
      <c r="J80" s="20">
        <v>346808.2</v>
      </c>
      <c r="K80" s="31">
        <f>J80-J77</f>
        <v>346794.32800000004</v>
      </c>
      <c r="L80" s="7"/>
    </row>
    <row r="81" spans="10:10" x14ac:dyDescent="0.25">
      <c r="J81" s="18">
        <f>J80-J79</f>
        <v>2.0000000949949026E-3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8"/>
  <sheetViews>
    <sheetView topLeftCell="A9" zoomScale="62" zoomScaleNormal="62" zoomScaleSheetLayoutView="68" workbookViewId="0">
      <selection activeCell="P23" sqref="P23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54" t="s">
        <v>19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6.5" x14ac:dyDescent="0.25">
      <c r="A6" s="54" t="s">
        <v>2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16.5" x14ac:dyDescent="0.25">
      <c r="A7" s="54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ht="16.5" x14ac:dyDescent="0.25">
      <c r="A8" s="54" t="s">
        <v>20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6.5" x14ac:dyDescent="0.25">
      <c r="A9" s="54" t="s">
        <v>21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16.5" x14ac:dyDescent="0.25">
      <c r="A10" s="54" t="s">
        <v>22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6.5" x14ac:dyDescent="0.25">
      <c r="A11" s="54" t="s">
        <v>23</v>
      </c>
      <c r="B11" s="54"/>
      <c r="C11" s="54"/>
      <c r="D11" s="54"/>
      <c r="E11" s="54"/>
      <c r="F11" s="54"/>
      <c r="G11" s="54"/>
      <c r="H11" s="54"/>
      <c r="I11" s="54"/>
      <c r="J11" s="54"/>
    </row>
    <row r="13" spans="1:10" ht="37.5" customHeight="1" x14ac:dyDescent="0.25">
      <c r="A13" s="53" t="s">
        <v>8</v>
      </c>
      <c r="B13" s="53"/>
      <c r="C13" s="50" t="s">
        <v>13</v>
      </c>
      <c r="D13" s="51"/>
      <c r="E13" s="51"/>
      <c r="F13" s="51"/>
      <c r="G13" s="52"/>
      <c r="H13" s="50" t="s">
        <v>14</v>
      </c>
      <c r="I13" s="51"/>
      <c r="J13" s="52"/>
    </row>
    <row r="14" spans="1:10" ht="16.5" x14ac:dyDescent="0.25">
      <c r="A14" s="53" t="s">
        <v>25</v>
      </c>
      <c r="B14" s="53"/>
      <c r="C14" s="53" t="s">
        <v>26</v>
      </c>
      <c r="D14" s="53"/>
      <c r="E14" s="53"/>
      <c r="F14" s="53"/>
      <c r="G14" s="53"/>
      <c r="H14" s="53" t="s">
        <v>885</v>
      </c>
      <c r="I14" s="53"/>
      <c r="J14" s="53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50" t="s">
        <v>18</v>
      </c>
      <c r="H16" s="51"/>
      <c r="I16" s="51"/>
      <c r="J16" s="52"/>
    </row>
    <row r="17" spans="1:12" ht="27.75" customHeight="1" x14ac:dyDescent="0.25">
      <c r="A17" s="43"/>
      <c r="B17" s="43"/>
      <c r="C17" s="43"/>
      <c r="D17" s="47"/>
      <c r="E17" s="48"/>
      <c r="F17" s="49"/>
      <c r="G17" s="53" t="s">
        <v>10</v>
      </c>
      <c r="H17" s="53"/>
      <c r="I17" s="53" t="s">
        <v>11</v>
      </c>
      <c r="J17" s="53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195</v>
      </c>
      <c r="C20" s="13" t="s">
        <v>196</v>
      </c>
      <c r="D20" s="14" t="s">
        <v>886</v>
      </c>
      <c r="E20" s="15">
        <v>43343</v>
      </c>
      <c r="F20" s="16">
        <v>16.887</v>
      </c>
      <c r="G20" s="16" t="s">
        <v>31</v>
      </c>
      <c r="H20" s="16" t="s">
        <v>31</v>
      </c>
      <c r="I20" s="16">
        <v>16.887</v>
      </c>
      <c r="J20" s="16">
        <v>926.25199999999995</v>
      </c>
      <c r="K20" s="7"/>
      <c r="L20" s="7"/>
    </row>
    <row r="21" spans="1:12" ht="16.5" x14ac:dyDescent="0.25">
      <c r="A21" s="11">
        <v>2</v>
      </c>
      <c r="B21" s="12" t="s">
        <v>89</v>
      </c>
      <c r="C21" s="13" t="s">
        <v>90</v>
      </c>
      <c r="D21" s="14" t="s">
        <v>887</v>
      </c>
      <c r="E21" s="15">
        <v>43342</v>
      </c>
      <c r="F21" s="16">
        <v>16.887</v>
      </c>
      <c r="G21" s="16" t="s">
        <v>31</v>
      </c>
      <c r="H21" s="16" t="s">
        <v>31</v>
      </c>
      <c r="I21" s="16">
        <v>16.887</v>
      </c>
      <c r="J21" s="16">
        <v>926.25199999999995</v>
      </c>
      <c r="K21" s="7"/>
      <c r="L21" s="7"/>
    </row>
    <row r="22" spans="1:12" ht="16.5" x14ac:dyDescent="0.25">
      <c r="A22" s="11">
        <v>3</v>
      </c>
      <c r="B22" s="12" t="s">
        <v>53</v>
      </c>
      <c r="C22" s="13" t="s">
        <v>54</v>
      </c>
      <c r="D22" s="14" t="s">
        <v>888</v>
      </c>
      <c r="E22" s="15">
        <v>43350</v>
      </c>
      <c r="F22" s="16">
        <v>16.887</v>
      </c>
      <c r="G22" s="16" t="s">
        <v>31</v>
      </c>
      <c r="H22" s="16" t="s">
        <v>31</v>
      </c>
      <c r="I22" s="16">
        <v>16.887</v>
      </c>
      <c r="J22" s="16">
        <v>926.25199999999995</v>
      </c>
      <c r="K22" s="7"/>
      <c r="L22" s="7"/>
    </row>
    <row r="23" spans="1:12" ht="16.5" x14ac:dyDescent="0.25">
      <c r="A23" s="11">
        <v>4</v>
      </c>
      <c r="B23" s="12" t="s">
        <v>222</v>
      </c>
      <c r="C23" s="13" t="s">
        <v>225</v>
      </c>
      <c r="D23" s="14" t="s">
        <v>889</v>
      </c>
      <c r="E23" s="15">
        <v>43343</v>
      </c>
      <c r="F23" s="16">
        <v>16.887</v>
      </c>
      <c r="G23" s="16" t="s">
        <v>31</v>
      </c>
      <c r="H23" s="16" t="s">
        <v>31</v>
      </c>
      <c r="I23" s="16">
        <v>16.887</v>
      </c>
      <c r="J23" s="16">
        <v>926.25199999999995</v>
      </c>
      <c r="K23" s="7"/>
      <c r="L23" s="7"/>
    </row>
    <row r="24" spans="1:12" ht="16.5" x14ac:dyDescent="0.25">
      <c r="A24" s="11">
        <v>5</v>
      </c>
      <c r="B24" s="12" t="s">
        <v>203</v>
      </c>
      <c r="C24" s="13" t="s">
        <v>204</v>
      </c>
      <c r="D24" s="14" t="s">
        <v>890</v>
      </c>
      <c r="E24" s="15">
        <v>43342</v>
      </c>
      <c r="F24" s="16">
        <v>23.111999999999998</v>
      </c>
      <c r="G24" s="16" t="s">
        <v>31</v>
      </c>
      <c r="H24" s="16" t="s">
        <v>31</v>
      </c>
      <c r="I24" s="16">
        <v>23.111999999999998</v>
      </c>
      <c r="J24" s="16">
        <v>1267.693</v>
      </c>
      <c r="K24" s="7"/>
      <c r="L24" s="7"/>
    </row>
    <row r="25" spans="1:12" ht="33" x14ac:dyDescent="0.25">
      <c r="A25" s="32">
        <v>6</v>
      </c>
      <c r="B25" s="33" t="s">
        <v>101</v>
      </c>
      <c r="C25" s="34"/>
      <c r="D25" s="35"/>
      <c r="E25" s="36"/>
      <c r="F25" s="37">
        <v>9.3400000000000034</v>
      </c>
      <c r="G25" s="37" t="s">
        <v>31</v>
      </c>
      <c r="H25" s="37" t="s">
        <v>31</v>
      </c>
      <c r="I25" s="37">
        <v>9.3400000000000034</v>
      </c>
      <c r="J25" s="37">
        <v>512.29899999999998</v>
      </c>
      <c r="K25" s="7"/>
      <c r="L25" s="7"/>
    </row>
    <row r="26" spans="1:12" ht="16.5" x14ac:dyDescent="0.25">
      <c r="A26" s="11"/>
      <c r="B26" s="12"/>
      <c r="C26" s="13"/>
      <c r="D26" s="14"/>
      <c r="E26" s="15"/>
      <c r="F26" s="16">
        <v>100</v>
      </c>
      <c r="G26" s="16" t="s">
        <v>31</v>
      </c>
      <c r="H26" s="16" t="s">
        <v>31</v>
      </c>
      <c r="I26" s="16">
        <v>100</v>
      </c>
      <c r="J26" s="16">
        <v>5485</v>
      </c>
      <c r="K26" s="7"/>
      <c r="L26" s="7"/>
    </row>
    <row r="27" spans="1:12" ht="16.5" x14ac:dyDescent="0.25">
      <c r="A27" s="11"/>
      <c r="B27" s="12" t="s">
        <v>102</v>
      </c>
      <c r="C27" s="13"/>
      <c r="D27" s="14"/>
      <c r="E27" s="15"/>
      <c r="F27" s="16"/>
      <c r="G27" s="16" t="s">
        <v>31</v>
      </c>
      <c r="H27" s="16"/>
      <c r="I27" s="16" t="s">
        <v>31</v>
      </c>
      <c r="J27" s="20">
        <v>5485</v>
      </c>
      <c r="K27" s="7"/>
      <c r="L27" s="7"/>
    </row>
    <row r="28" spans="1:12" ht="16.5" x14ac:dyDescent="0.25">
      <c r="A28" s="11"/>
      <c r="B28" s="12" t="s">
        <v>103</v>
      </c>
      <c r="C28" s="13"/>
      <c r="D28" s="14"/>
      <c r="E28" s="15"/>
      <c r="F28" s="16"/>
      <c r="G28" s="16" t="s">
        <v>31</v>
      </c>
      <c r="H28" s="16"/>
      <c r="I28" s="16" t="s">
        <v>31</v>
      </c>
      <c r="J28" s="20">
        <v>5485</v>
      </c>
      <c r="K28" s="31">
        <f>J28-J25</f>
        <v>4972.701</v>
      </c>
      <c r="L28" s="7"/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2"/>
  <sheetViews>
    <sheetView topLeftCell="A15" zoomScale="73" zoomScaleNormal="73" zoomScaleSheetLayoutView="100" workbookViewId="0">
      <selection activeCell="J31" sqref="J31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54" t="s">
        <v>19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6.5" x14ac:dyDescent="0.25">
      <c r="A6" s="54" t="s">
        <v>2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16.5" x14ac:dyDescent="0.25">
      <c r="A7" s="54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ht="16.5" x14ac:dyDescent="0.25">
      <c r="A8" s="54" t="s">
        <v>20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6.5" x14ac:dyDescent="0.25">
      <c r="A9" s="54" t="s">
        <v>21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16.5" x14ac:dyDescent="0.25">
      <c r="A10" s="54" t="s">
        <v>22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6.5" x14ac:dyDescent="0.25">
      <c r="A11" s="54" t="s">
        <v>23</v>
      </c>
      <c r="B11" s="54"/>
      <c r="C11" s="54"/>
      <c r="D11" s="54"/>
      <c r="E11" s="54"/>
      <c r="F11" s="54"/>
      <c r="G11" s="54"/>
      <c r="H11" s="54"/>
      <c r="I11" s="54"/>
      <c r="J11" s="54"/>
    </row>
    <row r="13" spans="1:10" ht="37.5" customHeight="1" x14ac:dyDescent="0.25">
      <c r="A13" s="53" t="s">
        <v>8</v>
      </c>
      <c r="B13" s="53"/>
      <c r="C13" s="50" t="s">
        <v>13</v>
      </c>
      <c r="D13" s="51"/>
      <c r="E13" s="51"/>
      <c r="F13" s="51"/>
      <c r="G13" s="52"/>
      <c r="H13" s="50" t="s">
        <v>14</v>
      </c>
      <c r="I13" s="51"/>
      <c r="J13" s="52"/>
    </row>
    <row r="14" spans="1:10" ht="16.5" x14ac:dyDescent="0.25">
      <c r="A14" s="53" t="s">
        <v>25</v>
      </c>
      <c r="B14" s="53"/>
      <c r="C14" s="53" t="s">
        <v>26</v>
      </c>
      <c r="D14" s="53"/>
      <c r="E14" s="53"/>
      <c r="F14" s="53"/>
      <c r="G14" s="53"/>
      <c r="H14" s="53" t="s">
        <v>891</v>
      </c>
      <c r="I14" s="53"/>
      <c r="J14" s="53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50" t="s">
        <v>18</v>
      </c>
      <c r="H16" s="51"/>
      <c r="I16" s="51"/>
      <c r="J16" s="52"/>
    </row>
    <row r="17" spans="1:12" ht="27.75" customHeight="1" x14ac:dyDescent="0.25">
      <c r="A17" s="43"/>
      <c r="B17" s="43"/>
      <c r="C17" s="43"/>
      <c r="D17" s="47"/>
      <c r="E17" s="48"/>
      <c r="F17" s="49"/>
      <c r="G17" s="53" t="s">
        <v>10</v>
      </c>
      <c r="H17" s="53"/>
      <c r="I17" s="53" t="s">
        <v>11</v>
      </c>
      <c r="J17" s="53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786</v>
      </c>
      <c r="C20" s="13" t="s">
        <v>787</v>
      </c>
      <c r="D20" s="14" t="s">
        <v>892</v>
      </c>
      <c r="E20" s="15">
        <v>43341</v>
      </c>
      <c r="F20" s="16">
        <v>22.027999999999999</v>
      </c>
      <c r="G20" s="16">
        <v>22.027999999999999</v>
      </c>
      <c r="H20" s="19">
        <f>25221.803-0.001</f>
        <v>25221.802</v>
      </c>
      <c r="I20" s="16" t="s">
        <v>31</v>
      </c>
      <c r="J20" s="16" t="s">
        <v>31</v>
      </c>
      <c r="K20" s="7"/>
      <c r="L20" s="7"/>
    </row>
    <row r="21" spans="1:12" ht="16.5" x14ac:dyDescent="0.25">
      <c r="A21" s="11">
        <v>2</v>
      </c>
      <c r="B21" s="12" t="s">
        <v>32</v>
      </c>
      <c r="C21" s="13" t="s">
        <v>33</v>
      </c>
      <c r="D21" s="14" t="s">
        <v>893</v>
      </c>
      <c r="E21" s="15">
        <v>43339</v>
      </c>
      <c r="F21" s="16">
        <v>25.393000000000001</v>
      </c>
      <c r="G21" s="16" t="s">
        <v>31</v>
      </c>
      <c r="H21" s="16" t="s">
        <v>31</v>
      </c>
      <c r="I21" s="16">
        <v>25.393000000000001</v>
      </c>
      <c r="J21" s="19">
        <f>24228.907-0.001</f>
        <v>24228.905999999999</v>
      </c>
      <c r="K21" s="7"/>
      <c r="L21" s="7"/>
    </row>
    <row r="22" spans="1:12" ht="16.5" x14ac:dyDescent="0.25">
      <c r="A22" s="11">
        <v>3</v>
      </c>
      <c r="B22" s="12" t="s">
        <v>35</v>
      </c>
      <c r="C22" s="13" t="s">
        <v>36</v>
      </c>
      <c r="D22" s="14" t="s">
        <v>894</v>
      </c>
      <c r="E22" s="15">
        <v>43339</v>
      </c>
      <c r="F22" s="16">
        <v>8.1430000000000007</v>
      </c>
      <c r="G22" s="16" t="s">
        <v>31</v>
      </c>
      <c r="H22" s="16" t="s">
        <v>31</v>
      </c>
      <c r="I22" s="16">
        <v>8.1430000000000007</v>
      </c>
      <c r="J22" s="16">
        <v>7769.7</v>
      </c>
      <c r="K22" s="7"/>
      <c r="L22" s="7"/>
    </row>
    <row r="23" spans="1:12" ht="16.5" x14ac:dyDescent="0.25">
      <c r="A23" s="11">
        <v>4</v>
      </c>
      <c r="B23" s="12" t="s">
        <v>164</v>
      </c>
      <c r="C23" s="13" t="s">
        <v>165</v>
      </c>
      <c r="D23" s="14" t="s">
        <v>895</v>
      </c>
      <c r="E23" s="15">
        <v>43343</v>
      </c>
      <c r="F23" s="16">
        <v>8.48</v>
      </c>
      <c r="G23" s="16" t="s">
        <v>31</v>
      </c>
      <c r="H23" s="16" t="s">
        <v>31</v>
      </c>
      <c r="I23" s="16">
        <v>8.48</v>
      </c>
      <c r="J23" s="16">
        <v>8091.2510000000002</v>
      </c>
      <c r="K23" s="7"/>
      <c r="L23" s="7"/>
    </row>
    <row r="24" spans="1:12" ht="16.5" x14ac:dyDescent="0.25">
      <c r="A24" s="11">
        <v>5</v>
      </c>
      <c r="B24" s="12" t="s">
        <v>896</v>
      </c>
      <c r="C24" s="13" t="s">
        <v>897</v>
      </c>
      <c r="D24" s="14" t="s">
        <v>898</v>
      </c>
      <c r="E24" s="15">
        <v>43340</v>
      </c>
      <c r="F24" s="16">
        <v>0.374</v>
      </c>
      <c r="G24" s="16" t="s">
        <v>31</v>
      </c>
      <c r="H24" s="16" t="s">
        <v>31</v>
      </c>
      <c r="I24" s="16">
        <v>0.374</v>
      </c>
      <c r="J24" s="16">
        <v>356.85500000000002</v>
      </c>
      <c r="K24" s="7"/>
      <c r="L24" s="7"/>
    </row>
    <row r="25" spans="1:12" ht="16.5" x14ac:dyDescent="0.25">
      <c r="A25" s="11">
        <v>6</v>
      </c>
      <c r="B25" s="12" t="s">
        <v>95</v>
      </c>
      <c r="C25" s="13" t="s">
        <v>96</v>
      </c>
      <c r="D25" s="14" t="s">
        <v>899</v>
      </c>
      <c r="E25" s="15">
        <v>43339</v>
      </c>
      <c r="F25" s="16">
        <v>6.8280000000000003</v>
      </c>
      <c r="G25" s="16" t="s">
        <v>31</v>
      </c>
      <c r="H25" s="16" t="s">
        <v>31</v>
      </c>
      <c r="I25" s="16">
        <v>6.8280000000000003</v>
      </c>
      <c r="J25" s="16">
        <v>6514.9840000000004</v>
      </c>
      <c r="K25" s="7"/>
      <c r="L25" s="7"/>
    </row>
    <row r="26" spans="1:12" ht="16.5" x14ac:dyDescent="0.25">
      <c r="A26" s="11">
        <v>7</v>
      </c>
      <c r="B26" s="12" t="s">
        <v>203</v>
      </c>
      <c r="C26" s="13" t="s">
        <v>204</v>
      </c>
      <c r="D26" s="14" t="s">
        <v>900</v>
      </c>
      <c r="E26" s="15">
        <v>43339</v>
      </c>
      <c r="F26" s="16">
        <v>4.7359999999999998</v>
      </c>
      <c r="G26" s="16" t="s">
        <v>31</v>
      </c>
      <c r="H26" s="16" t="s">
        <v>31</v>
      </c>
      <c r="I26" s="16">
        <v>4.7359999999999998</v>
      </c>
      <c r="J26" s="16">
        <v>4518.8869999999997</v>
      </c>
      <c r="K26" s="7"/>
      <c r="L26" s="7"/>
    </row>
    <row r="27" spans="1:12" ht="33" x14ac:dyDescent="0.25">
      <c r="A27" s="11">
        <v>8</v>
      </c>
      <c r="B27" s="12" t="s">
        <v>403</v>
      </c>
      <c r="C27" s="13" t="s">
        <v>404</v>
      </c>
      <c r="D27" s="14" t="s">
        <v>901</v>
      </c>
      <c r="E27" s="15">
        <v>43339</v>
      </c>
      <c r="F27" s="16">
        <v>18.428999999999998</v>
      </c>
      <c r="G27" s="16">
        <v>9.0009999999999994</v>
      </c>
      <c r="H27" s="16">
        <v>10306.040000000001</v>
      </c>
      <c r="I27" s="16">
        <v>9.4280000000000008</v>
      </c>
      <c r="J27" s="22">
        <v>8995.7919999999995</v>
      </c>
      <c r="K27" s="7"/>
      <c r="L27" s="7"/>
    </row>
    <row r="28" spans="1:12" ht="16.5" x14ac:dyDescent="0.25">
      <c r="A28" s="11">
        <v>9</v>
      </c>
      <c r="B28" s="12" t="s">
        <v>902</v>
      </c>
      <c r="C28" s="13" t="s">
        <v>903</v>
      </c>
      <c r="D28" s="14" t="s">
        <v>904</v>
      </c>
      <c r="E28" s="15">
        <v>43341</v>
      </c>
      <c r="F28" s="16">
        <v>5.5890000000000004</v>
      </c>
      <c r="G28" s="16" t="s">
        <v>31</v>
      </c>
      <c r="H28" s="16" t="s">
        <v>31</v>
      </c>
      <c r="I28" s="16">
        <v>5.5890000000000004</v>
      </c>
      <c r="J28" s="16">
        <v>5332.7830000000004</v>
      </c>
      <c r="K28" s="7"/>
      <c r="L28" s="7"/>
    </row>
    <row r="29" spans="1:12" ht="16.5" x14ac:dyDescent="0.25">
      <c r="A29" s="11"/>
      <c r="B29" s="12"/>
      <c r="C29" s="13"/>
      <c r="D29" s="14"/>
      <c r="E29" s="15"/>
      <c r="F29" s="16">
        <v>100</v>
      </c>
      <c r="G29" s="16">
        <v>31.028999999999996</v>
      </c>
      <c r="H29" s="16">
        <f>SUM(H20:H28)</f>
        <v>35527.842000000004</v>
      </c>
      <c r="I29" s="16">
        <v>68.971000000000004</v>
      </c>
      <c r="J29" s="16">
        <f>SUM(J20:J28)</f>
        <v>65809.15800000001</v>
      </c>
      <c r="K29" s="21">
        <f>H29+J29</f>
        <v>101337.00000000001</v>
      </c>
      <c r="L29" s="7"/>
    </row>
    <row r="30" spans="1:12" ht="16.5" x14ac:dyDescent="0.25">
      <c r="A30" s="11"/>
      <c r="B30" s="12" t="s">
        <v>102</v>
      </c>
      <c r="C30" s="13"/>
      <c r="D30" s="14"/>
      <c r="E30" s="15"/>
      <c r="F30" s="16"/>
      <c r="G30" s="16" t="s">
        <v>31</v>
      </c>
      <c r="H30" s="16"/>
      <c r="I30" s="16" t="s">
        <v>31</v>
      </c>
      <c r="J30" s="16">
        <v>101337.00200000001</v>
      </c>
      <c r="K30" s="7"/>
      <c r="L30" s="7"/>
    </row>
    <row r="31" spans="1:12" ht="16.5" x14ac:dyDescent="0.25">
      <c r="A31" s="11"/>
      <c r="B31" s="12" t="s">
        <v>103</v>
      </c>
      <c r="C31" s="13"/>
      <c r="D31" s="14"/>
      <c r="E31" s="15"/>
      <c r="F31" s="16"/>
      <c r="G31" s="16" t="s">
        <v>31</v>
      </c>
      <c r="H31" s="16"/>
      <c r="I31" s="16" t="s">
        <v>31</v>
      </c>
      <c r="J31" s="20">
        <v>101337</v>
      </c>
      <c r="K31" s="7"/>
      <c r="L31" s="7"/>
    </row>
    <row r="32" spans="1:12" x14ac:dyDescent="0.25">
      <c r="J32" s="18">
        <f>J31-J30</f>
        <v>-2.0000000076834112E-3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8"/>
  <sheetViews>
    <sheetView topLeftCell="A65" zoomScale="73" zoomScaleNormal="73" zoomScaleSheetLayoutView="100" workbookViewId="0">
      <selection activeCell="H77" sqref="H77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54" t="s">
        <v>19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6.5" x14ac:dyDescent="0.25">
      <c r="A6" s="54" t="s">
        <v>2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16.5" x14ac:dyDescent="0.25">
      <c r="A7" s="54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ht="16.5" x14ac:dyDescent="0.25">
      <c r="A8" s="54" t="s">
        <v>20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6.5" x14ac:dyDescent="0.25">
      <c r="A9" s="54" t="s">
        <v>21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16.5" x14ac:dyDescent="0.25">
      <c r="A10" s="54" t="s">
        <v>22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6.5" x14ac:dyDescent="0.25">
      <c r="A11" s="54" t="s">
        <v>23</v>
      </c>
      <c r="B11" s="54"/>
      <c r="C11" s="54"/>
      <c r="D11" s="54"/>
      <c r="E11" s="54"/>
      <c r="F11" s="54"/>
      <c r="G11" s="54"/>
      <c r="H11" s="54"/>
      <c r="I11" s="54"/>
      <c r="J11" s="54"/>
    </row>
    <row r="13" spans="1:10" ht="37.5" customHeight="1" x14ac:dyDescent="0.25">
      <c r="A13" s="53" t="s">
        <v>8</v>
      </c>
      <c r="B13" s="53"/>
      <c r="C13" s="50" t="s">
        <v>13</v>
      </c>
      <c r="D13" s="51"/>
      <c r="E13" s="51"/>
      <c r="F13" s="51"/>
      <c r="G13" s="52"/>
      <c r="H13" s="50" t="s">
        <v>14</v>
      </c>
      <c r="I13" s="51"/>
      <c r="J13" s="52"/>
    </row>
    <row r="14" spans="1:10" ht="16.5" x14ac:dyDescent="0.25">
      <c r="A14" s="53" t="s">
        <v>25</v>
      </c>
      <c r="B14" s="53"/>
      <c r="C14" s="53" t="s">
        <v>26</v>
      </c>
      <c r="D14" s="53"/>
      <c r="E14" s="53"/>
      <c r="F14" s="53"/>
      <c r="G14" s="53"/>
      <c r="H14" s="53" t="s">
        <v>104</v>
      </c>
      <c r="I14" s="53"/>
      <c r="J14" s="53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50" t="s">
        <v>18</v>
      </c>
      <c r="H16" s="51"/>
      <c r="I16" s="51"/>
      <c r="J16" s="52"/>
    </row>
    <row r="17" spans="1:12" ht="27.75" customHeight="1" x14ac:dyDescent="0.25">
      <c r="A17" s="43"/>
      <c r="B17" s="43"/>
      <c r="C17" s="43"/>
      <c r="D17" s="47"/>
      <c r="E17" s="48"/>
      <c r="F17" s="49"/>
      <c r="G17" s="53" t="s">
        <v>10</v>
      </c>
      <c r="H17" s="53"/>
      <c r="I17" s="53" t="s">
        <v>11</v>
      </c>
      <c r="J17" s="53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105</v>
      </c>
      <c r="C20" s="13" t="s">
        <v>106</v>
      </c>
      <c r="D20" s="14" t="s">
        <v>107</v>
      </c>
      <c r="E20" s="15">
        <v>43339</v>
      </c>
      <c r="F20" s="16">
        <v>9.6000000000000002E-2</v>
      </c>
      <c r="G20" s="16" t="s">
        <v>31</v>
      </c>
      <c r="H20" s="16" t="s">
        <v>31</v>
      </c>
      <c r="I20" s="16">
        <v>9.6000000000000002E-2</v>
      </c>
      <c r="J20" s="16">
        <v>320.78100000000001</v>
      </c>
      <c r="K20" s="7"/>
      <c r="L20" s="7"/>
    </row>
    <row r="21" spans="1:12" ht="16.5" x14ac:dyDescent="0.25">
      <c r="A21" s="11">
        <v>2</v>
      </c>
      <c r="B21" s="12" t="s">
        <v>108</v>
      </c>
      <c r="C21" s="13" t="s">
        <v>109</v>
      </c>
      <c r="D21" s="14" t="s">
        <v>110</v>
      </c>
      <c r="E21" s="15">
        <v>43339</v>
      </c>
      <c r="F21" s="16">
        <v>4.0000000000000001E-3</v>
      </c>
      <c r="G21" s="16" t="s">
        <v>31</v>
      </c>
      <c r="H21" s="16" t="s">
        <v>31</v>
      </c>
      <c r="I21" s="16">
        <v>4.0000000000000001E-3</v>
      </c>
      <c r="J21" s="16">
        <v>13.366</v>
      </c>
      <c r="K21" s="7"/>
      <c r="L21" s="7"/>
    </row>
    <row r="22" spans="1:12" ht="16.5" x14ac:dyDescent="0.25">
      <c r="A22" s="11">
        <v>3</v>
      </c>
      <c r="B22" s="12" t="s">
        <v>111</v>
      </c>
      <c r="C22" s="13" t="s">
        <v>112</v>
      </c>
      <c r="D22" s="14" t="s">
        <v>113</v>
      </c>
      <c r="E22" s="15">
        <v>43343</v>
      </c>
      <c r="F22" s="16">
        <v>8.5000000000000006E-2</v>
      </c>
      <c r="G22" s="16" t="s">
        <v>31</v>
      </c>
      <c r="H22" s="16" t="s">
        <v>31</v>
      </c>
      <c r="I22" s="16">
        <v>8.5000000000000006E-2</v>
      </c>
      <c r="J22" s="16">
        <v>284.02499999999998</v>
      </c>
      <c r="K22" s="7"/>
      <c r="L22" s="7"/>
    </row>
    <row r="23" spans="1:12" ht="16.5" x14ac:dyDescent="0.25">
      <c r="A23" s="11">
        <v>4</v>
      </c>
      <c r="B23" s="12" t="s">
        <v>114</v>
      </c>
      <c r="C23" s="13" t="s">
        <v>115</v>
      </c>
      <c r="D23" s="14" t="s">
        <v>116</v>
      </c>
      <c r="E23" s="15">
        <v>43348</v>
      </c>
      <c r="F23" s="16">
        <v>6.0000000000000001E-3</v>
      </c>
      <c r="G23" s="16" t="s">
        <v>31</v>
      </c>
      <c r="H23" s="16" t="s">
        <v>31</v>
      </c>
      <c r="I23" s="16">
        <v>6.0000000000000001E-3</v>
      </c>
      <c r="J23" s="16">
        <v>20.048999999999999</v>
      </c>
      <c r="K23" s="7"/>
      <c r="L23" s="7"/>
    </row>
    <row r="24" spans="1:12" ht="16.5" x14ac:dyDescent="0.25">
      <c r="A24" s="11">
        <v>5</v>
      </c>
      <c r="B24" s="12" t="s">
        <v>117</v>
      </c>
      <c r="C24" s="13" t="s">
        <v>118</v>
      </c>
      <c r="D24" s="14" t="s">
        <v>119</v>
      </c>
      <c r="E24" s="15">
        <v>43348</v>
      </c>
      <c r="F24" s="16">
        <v>3.8239999999999998</v>
      </c>
      <c r="G24" s="16" t="s">
        <v>31</v>
      </c>
      <c r="H24" s="16" t="s">
        <v>31</v>
      </c>
      <c r="I24" s="16">
        <v>3.8239999999999998</v>
      </c>
      <c r="J24" s="16">
        <v>12777.777</v>
      </c>
      <c r="K24" s="7"/>
      <c r="L24" s="7"/>
    </row>
    <row r="25" spans="1:12" ht="16.5" x14ac:dyDescent="0.25">
      <c r="A25" s="11">
        <v>6</v>
      </c>
      <c r="B25" s="12" t="s">
        <v>35</v>
      </c>
      <c r="C25" s="13" t="s">
        <v>36</v>
      </c>
      <c r="D25" s="14" t="s">
        <v>120</v>
      </c>
      <c r="E25" s="15">
        <v>43339</v>
      </c>
      <c r="F25" s="16">
        <v>1.5489999999999999</v>
      </c>
      <c r="G25" s="16" t="s">
        <v>31</v>
      </c>
      <c r="H25" s="16" t="s">
        <v>31</v>
      </c>
      <c r="I25" s="16">
        <v>1.5489999999999999</v>
      </c>
      <c r="J25" s="16">
        <v>5175.9350000000004</v>
      </c>
      <c r="K25" s="7"/>
      <c r="L25" s="7"/>
    </row>
    <row r="26" spans="1:12" ht="16.5" x14ac:dyDescent="0.25">
      <c r="A26" s="11">
        <v>7</v>
      </c>
      <c r="B26" s="12" t="s">
        <v>121</v>
      </c>
      <c r="C26" s="13" t="s">
        <v>122</v>
      </c>
      <c r="D26" s="14" t="s">
        <v>123</v>
      </c>
      <c r="E26" s="15">
        <v>43339</v>
      </c>
      <c r="F26" s="16">
        <v>0.13300000000000001</v>
      </c>
      <c r="G26" s="16" t="s">
        <v>31</v>
      </c>
      <c r="H26" s="16" t="s">
        <v>31</v>
      </c>
      <c r="I26" s="16">
        <v>0.13300000000000001</v>
      </c>
      <c r="J26" s="16">
        <v>444.41500000000002</v>
      </c>
      <c r="K26" s="7"/>
      <c r="L26" s="7"/>
    </row>
    <row r="27" spans="1:12" ht="16.5" x14ac:dyDescent="0.25">
      <c r="A27" s="11">
        <v>8</v>
      </c>
      <c r="B27" s="12" t="s">
        <v>124</v>
      </c>
      <c r="C27" s="13" t="s">
        <v>125</v>
      </c>
      <c r="D27" s="14" t="s">
        <v>126</v>
      </c>
      <c r="E27" s="15">
        <v>43341</v>
      </c>
      <c r="F27" s="16">
        <v>2.8940000000000001</v>
      </c>
      <c r="G27" s="16" t="s">
        <v>31</v>
      </c>
      <c r="H27" s="16" t="s">
        <v>31</v>
      </c>
      <c r="I27" s="16">
        <v>2.8940000000000001</v>
      </c>
      <c r="J27" s="16">
        <v>9670.2109999999993</v>
      </c>
      <c r="K27" s="7"/>
      <c r="L27" s="7"/>
    </row>
    <row r="28" spans="1:12" ht="16.5" x14ac:dyDescent="0.25">
      <c r="A28" s="11">
        <v>9</v>
      </c>
      <c r="B28" s="12" t="s">
        <v>127</v>
      </c>
      <c r="C28" s="13" t="s">
        <v>128</v>
      </c>
      <c r="D28" s="14" t="s">
        <v>129</v>
      </c>
      <c r="E28" s="15">
        <v>43341</v>
      </c>
      <c r="F28" s="16">
        <v>0.29199999999999998</v>
      </c>
      <c r="G28" s="16" t="s">
        <v>31</v>
      </c>
      <c r="H28" s="16" t="s">
        <v>31</v>
      </c>
      <c r="I28" s="16">
        <v>0.29199999999999998</v>
      </c>
      <c r="J28" s="16">
        <v>975.70899999999995</v>
      </c>
      <c r="K28" s="7"/>
      <c r="L28" s="7"/>
    </row>
    <row r="29" spans="1:12" ht="16.5" x14ac:dyDescent="0.25">
      <c r="A29" s="11">
        <v>10</v>
      </c>
      <c r="B29" s="12" t="s">
        <v>130</v>
      </c>
      <c r="C29" s="13" t="s">
        <v>131</v>
      </c>
      <c r="D29" s="14" t="s">
        <v>132</v>
      </c>
      <c r="E29" s="15">
        <v>43349</v>
      </c>
      <c r="F29" s="16">
        <v>0.20699999999999999</v>
      </c>
      <c r="G29" s="16" t="s">
        <v>31</v>
      </c>
      <c r="H29" s="16" t="s">
        <v>31</v>
      </c>
      <c r="I29" s="16">
        <v>0.20699999999999999</v>
      </c>
      <c r="J29" s="16">
        <v>691.68399999999997</v>
      </c>
      <c r="K29" s="7"/>
      <c r="L29" s="7"/>
    </row>
    <row r="30" spans="1:12" ht="16.5" x14ac:dyDescent="0.25">
      <c r="A30" s="11">
        <v>11</v>
      </c>
      <c r="B30" s="12" t="s">
        <v>133</v>
      </c>
      <c r="C30" s="13" t="s">
        <v>134</v>
      </c>
      <c r="D30" s="14" t="s">
        <v>135</v>
      </c>
      <c r="E30" s="15">
        <v>43348</v>
      </c>
      <c r="F30" s="16">
        <v>0.13800000000000001</v>
      </c>
      <c r="G30" s="16" t="s">
        <v>31</v>
      </c>
      <c r="H30" s="16" t="s">
        <v>31</v>
      </c>
      <c r="I30" s="16">
        <v>0.13800000000000001</v>
      </c>
      <c r="J30" s="16">
        <v>461.12299999999999</v>
      </c>
      <c r="K30" s="7"/>
      <c r="L30" s="7"/>
    </row>
    <row r="31" spans="1:12" ht="16.5" x14ac:dyDescent="0.25">
      <c r="A31" s="11">
        <v>12</v>
      </c>
      <c r="B31" s="12" t="s">
        <v>136</v>
      </c>
      <c r="C31" s="13" t="s">
        <v>137</v>
      </c>
      <c r="D31" s="14" t="s">
        <v>138</v>
      </c>
      <c r="E31" s="15">
        <v>43349</v>
      </c>
      <c r="F31" s="16">
        <v>1.123</v>
      </c>
      <c r="G31" s="16" t="s">
        <v>31</v>
      </c>
      <c r="H31" s="16" t="s">
        <v>31</v>
      </c>
      <c r="I31" s="16">
        <v>1.123</v>
      </c>
      <c r="J31" s="16">
        <v>3752.47</v>
      </c>
      <c r="K31" s="7"/>
      <c r="L31" s="7"/>
    </row>
    <row r="32" spans="1:12" ht="16.5" x14ac:dyDescent="0.25">
      <c r="A32" s="11">
        <v>13</v>
      </c>
      <c r="B32" s="12" t="s">
        <v>139</v>
      </c>
      <c r="C32" s="13" t="s">
        <v>140</v>
      </c>
      <c r="D32" s="14" t="s">
        <v>141</v>
      </c>
      <c r="E32" s="15">
        <v>43341</v>
      </c>
      <c r="F32" s="16">
        <v>2.38</v>
      </c>
      <c r="G32" s="16" t="s">
        <v>31</v>
      </c>
      <c r="H32" s="16" t="s">
        <v>31</v>
      </c>
      <c r="I32" s="16">
        <v>2.38</v>
      </c>
      <c r="J32" s="16">
        <v>7952.6959999999999</v>
      </c>
      <c r="K32" s="7"/>
      <c r="L32" s="7"/>
    </row>
    <row r="33" spans="1:12" ht="16.5" x14ac:dyDescent="0.25">
      <c r="A33" s="11">
        <v>14</v>
      </c>
      <c r="B33" s="12" t="s">
        <v>142</v>
      </c>
      <c r="C33" s="13" t="s">
        <v>143</v>
      </c>
      <c r="D33" s="14" t="s">
        <v>144</v>
      </c>
      <c r="E33" s="15">
        <v>43341</v>
      </c>
      <c r="F33" s="16">
        <v>4.4999999999999998E-2</v>
      </c>
      <c r="G33" s="16" t="s">
        <v>31</v>
      </c>
      <c r="H33" s="16" t="s">
        <v>31</v>
      </c>
      <c r="I33" s="16">
        <v>4.4999999999999998E-2</v>
      </c>
      <c r="J33" s="16">
        <v>150.36600000000001</v>
      </c>
      <c r="K33" s="7"/>
      <c r="L33" s="7"/>
    </row>
    <row r="34" spans="1:12" ht="16.5" x14ac:dyDescent="0.25">
      <c r="A34" s="11">
        <v>15</v>
      </c>
      <c r="B34" s="12" t="s">
        <v>145</v>
      </c>
      <c r="C34" s="13" t="s">
        <v>146</v>
      </c>
      <c r="D34" s="14" t="s">
        <v>147</v>
      </c>
      <c r="E34" s="15">
        <v>43341</v>
      </c>
      <c r="F34" s="16">
        <v>3.6179999999999999</v>
      </c>
      <c r="G34" s="16" t="s">
        <v>31</v>
      </c>
      <c r="H34" s="16" t="s">
        <v>31</v>
      </c>
      <c r="I34" s="16">
        <v>3.6179999999999999</v>
      </c>
      <c r="J34" s="16">
        <v>12089.434999999999</v>
      </c>
      <c r="K34" s="7"/>
      <c r="L34" s="7"/>
    </row>
    <row r="35" spans="1:12" ht="16.5" x14ac:dyDescent="0.25">
      <c r="A35" s="11">
        <v>16</v>
      </c>
      <c r="B35" s="12" t="s">
        <v>148</v>
      </c>
      <c r="C35" s="13" t="s">
        <v>149</v>
      </c>
      <c r="D35" s="14" t="s">
        <v>150</v>
      </c>
      <c r="E35" s="15">
        <v>43348</v>
      </c>
      <c r="F35" s="16">
        <v>4.9000000000000002E-2</v>
      </c>
      <c r="G35" s="16" t="s">
        <v>31</v>
      </c>
      <c r="H35" s="16" t="s">
        <v>31</v>
      </c>
      <c r="I35" s="16">
        <v>4.9000000000000002E-2</v>
      </c>
      <c r="J35" s="16">
        <v>163.732</v>
      </c>
      <c r="K35" s="7"/>
      <c r="L35" s="7"/>
    </row>
    <row r="36" spans="1:12" ht="16.5" x14ac:dyDescent="0.25">
      <c r="A36" s="11">
        <v>17</v>
      </c>
      <c r="B36" s="12" t="s">
        <v>151</v>
      </c>
      <c r="C36" s="13" t="s">
        <v>152</v>
      </c>
      <c r="D36" s="14" t="s">
        <v>153</v>
      </c>
      <c r="E36" s="15">
        <v>43339</v>
      </c>
      <c r="F36" s="16">
        <v>1.006</v>
      </c>
      <c r="G36" s="16" t="s">
        <v>31</v>
      </c>
      <c r="H36" s="16" t="s">
        <v>31</v>
      </c>
      <c r="I36" s="16">
        <v>1.006</v>
      </c>
      <c r="J36" s="16">
        <v>3361.518</v>
      </c>
      <c r="K36" s="7"/>
      <c r="L36" s="7"/>
    </row>
    <row r="37" spans="1:12" ht="16.5" x14ac:dyDescent="0.25">
      <c r="A37" s="11">
        <v>18</v>
      </c>
      <c r="B37" s="12" t="s">
        <v>154</v>
      </c>
      <c r="C37" s="13" t="s">
        <v>155</v>
      </c>
      <c r="D37" s="14" t="s">
        <v>156</v>
      </c>
      <c r="E37" s="15">
        <v>43339</v>
      </c>
      <c r="F37" s="16">
        <v>0.63900000000000001</v>
      </c>
      <c r="G37" s="16" t="s">
        <v>31</v>
      </c>
      <c r="H37" s="16" t="s">
        <v>31</v>
      </c>
      <c r="I37" s="16">
        <v>0.63900000000000001</v>
      </c>
      <c r="J37" s="16">
        <v>2135.1990000000001</v>
      </c>
      <c r="K37" s="7"/>
      <c r="L37" s="7"/>
    </row>
    <row r="38" spans="1:12" ht="16.5" x14ac:dyDescent="0.25">
      <c r="A38" s="11">
        <v>19</v>
      </c>
      <c r="B38" s="12" t="s">
        <v>157</v>
      </c>
      <c r="C38" s="13" t="s">
        <v>158</v>
      </c>
      <c r="D38" s="14" t="s">
        <v>159</v>
      </c>
      <c r="E38" s="15">
        <v>43341</v>
      </c>
      <c r="F38" s="16">
        <v>8.0000000000000002E-3</v>
      </c>
      <c r="G38" s="16" t="s">
        <v>31</v>
      </c>
      <c r="H38" s="16" t="s">
        <v>31</v>
      </c>
      <c r="I38" s="16">
        <v>8.0000000000000002E-3</v>
      </c>
      <c r="J38" s="16">
        <v>26.731999999999999</v>
      </c>
      <c r="K38" s="7"/>
      <c r="L38" s="7"/>
    </row>
    <row r="39" spans="1:12" ht="16.5" x14ac:dyDescent="0.25">
      <c r="A39" s="11">
        <v>20</v>
      </c>
      <c r="B39" s="12" t="s">
        <v>38</v>
      </c>
      <c r="C39" s="13" t="s">
        <v>39</v>
      </c>
      <c r="D39" s="14" t="s">
        <v>160</v>
      </c>
      <c r="E39" s="15">
        <v>43341</v>
      </c>
      <c r="F39" s="16">
        <v>6.0910000000000002</v>
      </c>
      <c r="G39" s="16" t="s">
        <v>31</v>
      </c>
      <c r="H39" s="16" t="s">
        <v>31</v>
      </c>
      <c r="I39" s="22">
        <v>6.0910000000000002</v>
      </c>
      <c r="J39" s="22">
        <v>20352.887999999999</v>
      </c>
      <c r="K39" s="7"/>
      <c r="L39" s="7"/>
    </row>
    <row r="40" spans="1:12" ht="16.5" x14ac:dyDescent="0.25">
      <c r="A40" s="11">
        <v>21</v>
      </c>
      <c r="B40" s="12" t="s">
        <v>161</v>
      </c>
      <c r="C40" s="13" t="s">
        <v>162</v>
      </c>
      <c r="D40" s="14" t="s">
        <v>163</v>
      </c>
      <c r="E40" s="15">
        <v>43339</v>
      </c>
      <c r="F40" s="16">
        <v>0.14499999999999999</v>
      </c>
      <c r="G40" s="16" t="s">
        <v>31</v>
      </c>
      <c r="H40" s="16" t="s">
        <v>31</v>
      </c>
      <c r="I40" s="16">
        <v>0.14499999999999999</v>
      </c>
      <c r="J40" s="16">
        <v>484.51299999999998</v>
      </c>
      <c r="K40" s="7"/>
      <c r="L40" s="7"/>
    </row>
    <row r="41" spans="1:12" ht="16.5" x14ac:dyDescent="0.25">
      <c r="A41" s="11">
        <v>22</v>
      </c>
      <c r="B41" s="12" t="s">
        <v>164</v>
      </c>
      <c r="C41" s="13" t="s">
        <v>165</v>
      </c>
      <c r="D41" s="14" t="s">
        <v>166</v>
      </c>
      <c r="E41" s="15">
        <v>43343</v>
      </c>
      <c r="F41" s="16">
        <v>5.1950000000000003</v>
      </c>
      <c r="G41" s="16" t="s">
        <v>31</v>
      </c>
      <c r="H41" s="16" t="s">
        <v>31</v>
      </c>
      <c r="I41" s="16">
        <v>5.1950000000000003</v>
      </c>
      <c r="J41" s="16">
        <v>17358.931</v>
      </c>
      <c r="K41" s="7"/>
      <c r="L41" s="7"/>
    </row>
    <row r="42" spans="1:12" ht="16.5" x14ac:dyDescent="0.25">
      <c r="A42" s="11">
        <v>23</v>
      </c>
      <c r="B42" s="12" t="s">
        <v>167</v>
      </c>
      <c r="C42" s="13" t="s">
        <v>168</v>
      </c>
      <c r="D42" s="14" t="s">
        <v>169</v>
      </c>
      <c r="E42" s="15">
        <v>43334</v>
      </c>
      <c r="F42" s="16">
        <v>0.83599999999999997</v>
      </c>
      <c r="G42" s="16" t="s">
        <v>31</v>
      </c>
      <c r="H42" s="16" t="s">
        <v>31</v>
      </c>
      <c r="I42" s="16">
        <v>0.83599999999999997</v>
      </c>
      <c r="J42" s="16">
        <v>2793.4679999999998</v>
      </c>
      <c r="K42" s="7"/>
      <c r="L42" s="7"/>
    </row>
    <row r="43" spans="1:12" ht="16.5" x14ac:dyDescent="0.25">
      <c r="A43" s="11">
        <v>24</v>
      </c>
      <c r="B43" s="12" t="s">
        <v>32</v>
      </c>
      <c r="C43" s="13" t="s">
        <v>33</v>
      </c>
      <c r="D43" s="14" t="s">
        <v>170</v>
      </c>
      <c r="E43" s="15">
        <v>43339</v>
      </c>
      <c r="F43" s="16">
        <v>1.9550000000000001</v>
      </c>
      <c r="G43" s="16" t="s">
        <v>31</v>
      </c>
      <c r="H43" s="16" t="s">
        <v>31</v>
      </c>
      <c r="I43" s="16">
        <v>1.9550000000000001</v>
      </c>
      <c r="J43" s="16">
        <v>6532.5720000000001</v>
      </c>
      <c r="K43" s="7"/>
      <c r="L43" s="7"/>
    </row>
    <row r="44" spans="1:12" ht="16.5" x14ac:dyDescent="0.25">
      <c r="A44" s="11">
        <v>25</v>
      </c>
      <c r="B44" s="12" t="s">
        <v>171</v>
      </c>
      <c r="C44" s="13" t="s">
        <v>172</v>
      </c>
      <c r="D44" s="14" t="s">
        <v>173</v>
      </c>
      <c r="E44" s="15">
        <v>43340</v>
      </c>
      <c r="F44" s="16">
        <v>0.92500000000000004</v>
      </c>
      <c r="G44" s="16" t="s">
        <v>31</v>
      </c>
      <c r="H44" s="16" t="s">
        <v>31</v>
      </c>
      <c r="I44" s="16">
        <v>0.92500000000000004</v>
      </c>
      <c r="J44" s="16">
        <v>3090.8589999999999</v>
      </c>
      <c r="K44" s="7"/>
      <c r="L44" s="7"/>
    </row>
    <row r="45" spans="1:12" ht="16.5" x14ac:dyDescent="0.25">
      <c r="A45" s="11">
        <v>26</v>
      </c>
      <c r="B45" s="12" t="s">
        <v>59</v>
      </c>
      <c r="C45" s="13" t="s">
        <v>60</v>
      </c>
      <c r="D45" s="14" t="s">
        <v>174</v>
      </c>
      <c r="E45" s="15">
        <v>43342</v>
      </c>
      <c r="F45" s="16">
        <v>2.7010000000000001</v>
      </c>
      <c r="G45" s="16" t="s">
        <v>31</v>
      </c>
      <c r="H45" s="16" t="s">
        <v>31</v>
      </c>
      <c r="I45" s="16">
        <v>2.7010000000000001</v>
      </c>
      <c r="J45" s="16">
        <v>9025.3080000000009</v>
      </c>
      <c r="K45" s="7"/>
      <c r="L45" s="7"/>
    </row>
    <row r="46" spans="1:12" ht="33" x14ac:dyDescent="0.25">
      <c r="A46" s="11">
        <v>27</v>
      </c>
      <c r="B46" s="12" t="s">
        <v>175</v>
      </c>
      <c r="C46" s="13" t="s">
        <v>176</v>
      </c>
      <c r="D46" s="14" t="s">
        <v>177</v>
      </c>
      <c r="E46" s="15">
        <v>43343</v>
      </c>
      <c r="F46" s="16">
        <v>4.4999999999999998E-2</v>
      </c>
      <c r="G46" s="16" t="s">
        <v>31</v>
      </c>
      <c r="H46" s="16" t="s">
        <v>31</v>
      </c>
      <c r="I46" s="16">
        <v>4.4999999999999998E-2</v>
      </c>
      <c r="J46" s="16">
        <v>150.36600000000001</v>
      </c>
      <c r="K46" s="7"/>
      <c r="L46" s="7"/>
    </row>
    <row r="47" spans="1:12" ht="16.5" x14ac:dyDescent="0.25">
      <c r="A47" s="11">
        <v>28</v>
      </c>
      <c r="B47" s="12" t="s">
        <v>44</v>
      </c>
      <c r="C47" s="13" t="s">
        <v>45</v>
      </c>
      <c r="D47" s="14" t="s">
        <v>178</v>
      </c>
      <c r="E47" s="15">
        <v>43343</v>
      </c>
      <c r="F47" s="16">
        <v>0.502</v>
      </c>
      <c r="G47" s="16" t="s">
        <v>31</v>
      </c>
      <c r="H47" s="16" t="s">
        <v>31</v>
      </c>
      <c r="I47" s="16">
        <v>0.502</v>
      </c>
      <c r="J47" s="16">
        <v>1677.4169999999999</v>
      </c>
      <c r="K47" s="7"/>
      <c r="L47" s="7"/>
    </row>
    <row r="48" spans="1:12" ht="16.5" x14ac:dyDescent="0.25">
      <c r="A48" s="11">
        <v>29</v>
      </c>
      <c r="B48" s="12" t="s">
        <v>179</v>
      </c>
      <c r="C48" s="13" t="s">
        <v>180</v>
      </c>
      <c r="D48" s="14" t="s">
        <v>181</v>
      </c>
      <c r="E48" s="15">
        <v>43343</v>
      </c>
      <c r="F48" s="16">
        <v>4.74</v>
      </c>
      <c r="G48" s="16" t="s">
        <v>31</v>
      </c>
      <c r="H48" s="16" t="s">
        <v>31</v>
      </c>
      <c r="I48" s="16">
        <v>4.74</v>
      </c>
      <c r="J48" s="16">
        <v>15838.563</v>
      </c>
      <c r="K48" s="7"/>
      <c r="L48" s="7"/>
    </row>
    <row r="49" spans="1:12" ht="16.5" x14ac:dyDescent="0.25">
      <c r="A49" s="11">
        <v>30</v>
      </c>
      <c r="B49" s="12" t="s">
        <v>182</v>
      </c>
      <c r="C49" s="13" t="s">
        <v>183</v>
      </c>
      <c r="D49" s="14" t="s">
        <v>184</v>
      </c>
      <c r="E49" s="15">
        <v>43348</v>
      </c>
      <c r="F49" s="16">
        <v>0.53700000000000003</v>
      </c>
      <c r="G49" s="16" t="s">
        <v>31</v>
      </c>
      <c r="H49" s="16" t="s">
        <v>31</v>
      </c>
      <c r="I49" s="16">
        <v>0.53700000000000003</v>
      </c>
      <c r="J49" s="16">
        <v>1794.3689999999999</v>
      </c>
      <c r="K49" s="7"/>
      <c r="L49" s="7"/>
    </row>
    <row r="50" spans="1:12" ht="16.5" x14ac:dyDescent="0.25">
      <c r="A50" s="11">
        <v>31</v>
      </c>
      <c r="B50" s="12" t="s">
        <v>53</v>
      </c>
      <c r="C50" s="13" t="s">
        <v>54</v>
      </c>
      <c r="D50" s="14" t="s">
        <v>185</v>
      </c>
      <c r="E50" s="15">
        <v>43348</v>
      </c>
      <c r="F50" s="16">
        <v>1.4E-2</v>
      </c>
      <c r="G50" s="16" t="s">
        <v>31</v>
      </c>
      <c r="H50" s="16" t="s">
        <v>31</v>
      </c>
      <c r="I50" s="16">
        <v>1.4E-2</v>
      </c>
      <c r="J50" s="16">
        <v>46.780999999999999</v>
      </c>
      <c r="K50" s="7"/>
      <c r="L50" s="7"/>
    </row>
    <row r="51" spans="1:12" ht="16.5" x14ac:dyDescent="0.25">
      <c r="A51" s="11">
        <v>32</v>
      </c>
      <c r="B51" s="12" t="s">
        <v>186</v>
      </c>
      <c r="C51" s="13" t="s">
        <v>187</v>
      </c>
      <c r="D51" s="14" t="s">
        <v>188</v>
      </c>
      <c r="E51" s="15">
        <v>43340</v>
      </c>
      <c r="F51" s="16">
        <v>9.0999999999999998E-2</v>
      </c>
      <c r="G51" s="16" t="s">
        <v>31</v>
      </c>
      <c r="H51" s="16" t="s">
        <v>31</v>
      </c>
      <c r="I51" s="16">
        <v>9.0999999999999998E-2</v>
      </c>
      <c r="J51" s="16">
        <v>304.07400000000001</v>
      </c>
      <c r="K51" s="7"/>
      <c r="L51" s="7"/>
    </row>
    <row r="52" spans="1:12" ht="16.5" x14ac:dyDescent="0.25">
      <c r="A52" s="11">
        <v>33</v>
      </c>
      <c r="B52" s="12" t="s">
        <v>189</v>
      </c>
      <c r="C52" s="13" t="s">
        <v>190</v>
      </c>
      <c r="D52" s="14" t="s">
        <v>191</v>
      </c>
      <c r="E52" s="15">
        <v>43340</v>
      </c>
      <c r="F52" s="16">
        <v>1E-3</v>
      </c>
      <c r="G52" s="16" t="s">
        <v>31</v>
      </c>
      <c r="H52" s="16" t="s">
        <v>31</v>
      </c>
      <c r="I52" s="16">
        <v>1E-3</v>
      </c>
      <c r="J52" s="16">
        <v>3.3410000000000002</v>
      </c>
      <c r="K52" s="7"/>
      <c r="L52" s="7"/>
    </row>
    <row r="53" spans="1:12" ht="16.5" x14ac:dyDescent="0.25">
      <c r="A53" s="11">
        <v>34</v>
      </c>
      <c r="B53" s="12" t="s">
        <v>192</v>
      </c>
      <c r="C53" s="13" t="s">
        <v>193</v>
      </c>
      <c r="D53" s="14" t="s">
        <v>194</v>
      </c>
      <c r="E53" s="15">
        <v>43339</v>
      </c>
      <c r="F53" s="16">
        <v>0.104</v>
      </c>
      <c r="G53" s="16" t="s">
        <v>31</v>
      </c>
      <c r="H53" s="16" t="s">
        <v>31</v>
      </c>
      <c r="I53" s="16">
        <v>0.104</v>
      </c>
      <c r="J53" s="16">
        <v>347.51299999999998</v>
      </c>
      <c r="K53" s="7"/>
      <c r="L53" s="7"/>
    </row>
    <row r="54" spans="1:12" ht="16.5" x14ac:dyDescent="0.25">
      <c r="A54" s="11">
        <v>35</v>
      </c>
      <c r="B54" s="12" t="s">
        <v>195</v>
      </c>
      <c r="C54" s="13" t="s">
        <v>196</v>
      </c>
      <c r="D54" s="14" t="s">
        <v>197</v>
      </c>
      <c r="E54" s="15">
        <v>43347</v>
      </c>
      <c r="F54" s="16">
        <v>0.27400000000000002</v>
      </c>
      <c r="G54" s="16" t="s">
        <v>31</v>
      </c>
      <c r="H54" s="16" t="s">
        <v>31</v>
      </c>
      <c r="I54" s="16">
        <v>0.27400000000000002</v>
      </c>
      <c r="J54" s="16">
        <v>915.56299999999999</v>
      </c>
      <c r="K54" s="7"/>
      <c r="L54" s="7"/>
    </row>
    <row r="55" spans="1:12" ht="16.5" x14ac:dyDescent="0.25">
      <c r="A55" s="11">
        <v>36</v>
      </c>
      <c r="B55" s="12" t="s">
        <v>65</v>
      </c>
      <c r="C55" s="13" t="s">
        <v>66</v>
      </c>
      <c r="D55" s="14" t="s">
        <v>198</v>
      </c>
      <c r="E55" s="15">
        <v>43339</v>
      </c>
      <c r="F55" s="16">
        <v>2.5459999999999998</v>
      </c>
      <c r="G55" s="16" t="s">
        <v>31</v>
      </c>
      <c r="H55" s="16" t="s">
        <v>31</v>
      </c>
      <c r="I55" s="16">
        <v>2.5459999999999998</v>
      </c>
      <c r="J55" s="16">
        <v>8507.3799999999992</v>
      </c>
      <c r="K55" s="7"/>
      <c r="L55" s="7"/>
    </row>
    <row r="56" spans="1:12" ht="16.5" x14ac:dyDescent="0.25">
      <c r="A56" s="11">
        <v>37</v>
      </c>
      <c r="B56" s="12" t="s">
        <v>56</v>
      </c>
      <c r="C56" s="13" t="s">
        <v>57</v>
      </c>
      <c r="D56" s="14" t="s">
        <v>199</v>
      </c>
      <c r="E56" s="15">
        <v>43339</v>
      </c>
      <c r="F56" s="16">
        <v>0.54500000000000004</v>
      </c>
      <c r="G56" s="16" t="s">
        <v>31</v>
      </c>
      <c r="H56" s="16" t="s">
        <v>31</v>
      </c>
      <c r="I56" s="16">
        <v>0.54500000000000004</v>
      </c>
      <c r="J56" s="16">
        <v>1821.1010000000001</v>
      </c>
      <c r="K56" s="7"/>
      <c r="L56" s="7"/>
    </row>
    <row r="57" spans="1:12" ht="16.5" x14ac:dyDescent="0.25">
      <c r="A57" s="11">
        <v>38</v>
      </c>
      <c r="B57" s="12" t="s">
        <v>200</v>
      </c>
      <c r="C57" s="13" t="s">
        <v>201</v>
      </c>
      <c r="D57" s="14" t="s">
        <v>202</v>
      </c>
      <c r="E57" s="15">
        <v>43348</v>
      </c>
      <c r="F57" s="16">
        <v>0.36</v>
      </c>
      <c r="G57" s="16" t="s">
        <v>31</v>
      </c>
      <c r="H57" s="16" t="s">
        <v>31</v>
      </c>
      <c r="I57" s="16">
        <v>0.36</v>
      </c>
      <c r="J57" s="16">
        <v>1202.9290000000001</v>
      </c>
      <c r="K57" s="7"/>
      <c r="L57" s="7"/>
    </row>
    <row r="58" spans="1:12" ht="16.5" x14ac:dyDescent="0.25">
      <c r="A58" s="11">
        <v>39</v>
      </c>
      <c r="B58" s="12" t="s">
        <v>203</v>
      </c>
      <c r="C58" s="13" t="s">
        <v>204</v>
      </c>
      <c r="D58" s="14" t="s">
        <v>205</v>
      </c>
      <c r="E58" s="15">
        <v>43339</v>
      </c>
      <c r="F58" s="16">
        <v>3.4140000000000001</v>
      </c>
      <c r="G58" s="16" t="s">
        <v>31</v>
      </c>
      <c r="H58" s="16" t="s">
        <v>31</v>
      </c>
      <c r="I58" s="16">
        <v>3.4140000000000001</v>
      </c>
      <c r="J58" s="16">
        <v>11407.775</v>
      </c>
      <c r="K58" s="7"/>
      <c r="L58" s="7"/>
    </row>
    <row r="59" spans="1:12" ht="16.5" x14ac:dyDescent="0.25">
      <c r="A59" s="11">
        <v>40</v>
      </c>
      <c r="B59" s="12" t="s">
        <v>206</v>
      </c>
      <c r="C59" s="13" t="s">
        <v>207</v>
      </c>
      <c r="D59" s="14" t="s">
        <v>208</v>
      </c>
      <c r="E59" s="15">
        <v>43339</v>
      </c>
      <c r="F59" s="16">
        <v>0.26700000000000002</v>
      </c>
      <c r="G59" s="16" t="s">
        <v>31</v>
      </c>
      <c r="H59" s="16" t="s">
        <v>31</v>
      </c>
      <c r="I59" s="16">
        <v>0.26700000000000002</v>
      </c>
      <c r="J59" s="16">
        <v>892.17200000000003</v>
      </c>
      <c r="K59" s="7"/>
      <c r="L59" s="7"/>
    </row>
    <row r="60" spans="1:12" ht="16.5" x14ac:dyDescent="0.25">
      <c r="A60" s="11">
        <v>41</v>
      </c>
      <c r="B60" s="12" t="s">
        <v>209</v>
      </c>
      <c r="C60" s="13" t="s">
        <v>210</v>
      </c>
      <c r="D60" s="14" t="s">
        <v>211</v>
      </c>
      <c r="E60" s="15">
        <v>43341</v>
      </c>
      <c r="F60" s="16">
        <v>0.499</v>
      </c>
      <c r="G60" s="16" t="s">
        <v>31</v>
      </c>
      <c r="H60" s="16" t="s">
        <v>31</v>
      </c>
      <c r="I60" s="16">
        <v>0.499</v>
      </c>
      <c r="J60" s="16">
        <v>1667.393</v>
      </c>
      <c r="K60" s="7"/>
      <c r="L60" s="7"/>
    </row>
    <row r="61" spans="1:12" ht="16.5" x14ac:dyDescent="0.25">
      <c r="A61" s="11">
        <v>42</v>
      </c>
      <c r="B61" s="12" t="s">
        <v>212</v>
      </c>
      <c r="C61" s="13" t="s">
        <v>213</v>
      </c>
      <c r="D61" s="14" t="s">
        <v>214</v>
      </c>
      <c r="E61" s="15">
        <v>43343</v>
      </c>
      <c r="F61" s="16">
        <v>7.3999999999999996E-2</v>
      </c>
      <c r="G61" s="16" t="s">
        <v>31</v>
      </c>
      <c r="H61" s="16" t="s">
        <v>31</v>
      </c>
      <c r="I61" s="16">
        <v>7.3999999999999996E-2</v>
      </c>
      <c r="J61" s="16">
        <v>247.26900000000001</v>
      </c>
      <c r="K61" s="7"/>
      <c r="L61" s="7"/>
    </row>
    <row r="62" spans="1:12" ht="16.5" x14ac:dyDescent="0.25">
      <c r="A62" s="11">
        <v>43</v>
      </c>
      <c r="B62" s="12" t="s">
        <v>215</v>
      </c>
      <c r="C62" s="13" t="s">
        <v>216</v>
      </c>
      <c r="D62" s="14" t="s">
        <v>217</v>
      </c>
      <c r="E62" s="15">
        <v>43343</v>
      </c>
      <c r="F62" s="16">
        <v>0.58099999999999996</v>
      </c>
      <c r="G62" s="16" t="s">
        <v>31</v>
      </c>
      <c r="H62" s="16" t="s">
        <v>31</v>
      </c>
      <c r="I62" s="16">
        <v>0.58099999999999996</v>
      </c>
      <c r="J62" s="16">
        <v>1941.393</v>
      </c>
      <c r="K62" s="7"/>
      <c r="L62" s="7"/>
    </row>
    <row r="63" spans="1:12" ht="16.5" x14ac:dyDescent="0.25">
      <c r="A63" s="11">
        <v>44</v>
      </c>
      <c r="B63" s="12" t="s">
        <v>218</v>
      </c>
      <c r="C63" s="13" t="s">
        <v>219</v>
      </c>
      <c r="D63" s="14" t="s">
        <v>220</v>
      </c>
      <c r="E63" s="15">
        <v>43349</v>
      </c>
      <c r="F63" s="16">
        <v>1.089</v>
      </c>
      <c r="G63" s="16" t="s">
        <v>31</v>
      </c>
      <c r="H63" s="16" t="s">
        <v>31</v>
      </c>
      <c r="I63" s="16">
        <v>1.089</v>
      </c>
      <c r="J63" s="16">
        <v>3638.86</v>
      </c>
      <c r="K63" s="7"/>
      <c r="L63" s="7"/>
    </row>
    <row r="64" spans="1:12" ht="16.5" x14ac:dyDescent="0.25">
      <c r="A64" s="11">
        <v>45</v>
      </c>
      <c r="B64" s="12" t="s">
        <v>77</v>
      </c>
      <c r="C64" s="13" t="s">
        <v>78</v>
      </c>
      <c r="D64" s="14" t="s">
        <v>221</v>
      </c>
      <c r="E64" s="15">
        <v>43341</v>
      </c>
      <c r="F64" s="16">
        <v>2.7759999999999998</v>
      </c>
      <c r="G64" s="16" t="s">
        <v>31</v>
      </c>
      <c r="H64" s="16" t="s">
        <v>31</v>
      </c>
      <c r="I64" s="16">
        <v>2.7759999999999998</v>
      </c>
      <c r="J64" s="16">
        <v>9275.9179999999997</v>
      </c>
      <c r="K64" s="7"/>
      <c r="L64" s="7"/>
    </row>
    <row r="65" spans="1:12" ht="16.5" x14ac:dyDescent="0.25">
      <c r="A65" s="11">
        <v>46</v>
      </c>
      <c r="B65" s="12" t="s">
        <v>222</v>
      </c>
      <c r="C65" s="13" t="s">
        <v>223</v>
      </c>
      <c r="D65" s="14" t="s">
        <v>224</v>
      </c>
      <c r="E65" s="15">
        <v>43341</v>
      </c>
      <c r="F65" s="16">
        <v>0.20200000000000001</v>
      </c>
      <c r="G65" s="16" t="s">
        <v>31</v>
      </c>
      <c r="H65" s="16" t="s">
        <v>31</v>
      </c>
      <c r="I65" s="16">
        <v>0.20200000000000001</v>
      </c>
      <c r="J65" s="16">
        <v>674.97699999999998</v>
      </c>
      <c r="K65" s="7"/>
      <c r="L65" s="7"/>
    </row>
    <row r="66" spans="1:12" ht="16.5" x14ac:dyDescent="0.25">
      <c r="A66" s="11">
        <v>47</v>
      </c>
      <c r="B66" s="12" t="s">
        <v>222</v>
      </c>
      <c r="C66" s="13" t="s">
        <v>225</v>
      </c>
      <c r="D66" s="14" t="s">
        <v>226</v>
      </c>
      <c r="E66" s="15">
        <v>43343</v>
      </c>
      <c r="F66" s="16">
        <v>1.575</v>
      </c>
      <c r="G66" s="16" t="s">
        <v>31</v>
      </c>
      <c r="H66" s="16" t="s">
        <v>31</v>
      </c>
      <c r="I66" s="16">
        <v>1.575</v>
      </c>
      <c r="J66" s="16">
        <v>5262.8140000000003</v>
      </c>
      <c r="K66" s="7"/>
      <c r="L66" s="7"/>
    </row>
    <row r="67" spans="1:12" ht="16.5" x14ac:dyDescent="0.25">
      <c r="A67" s="11">
        <v>48</v>
      </c>
      <c r="B67" s="12" t="s">
        <v>227</v>
      </c>
      <c r="C67" s="13" t="s">
        <v>228</v>
      </c>
      <c r="D67" s="14" t="s">
        <v>229</v>
      </c>
      <c r="E67" s="15">
        <v>43339</v>
      </c>
      <c r="F67" s="16">
        <v>8.7999999999999995E-2</v>
      </c>
      <c r="G67" s="16" t="s">
        <v>31</v>
      </c>
      <c r="H67" s="16" t="s">
        <v>31</v>
      </c>
      <c r="I67" s="16">
        <v>8.7999999999999995E-2</v>
      </c>
      <c r="J67" s="16">
        <v>294.04899999999998</v>
      </c>
      <c r="K67" s="7"/>
      <c r="L67" s="7"/>
    </row>
    <row r="68" spans="1:12" ht="16.5" x14ac:dyDescent="0.25">
      <c r="A68" s="11">
        <v>49</v>
      </c>
      <c r="B68" s="12" t="s">
        <v>230</v>
      </c>
      <c r="C68" s="13" t="s">
        <v>231</v>
      </c>
      <c r="D68" s="14" t="s">
        <v>232</v>
      </c>
      <c r="E68" s="15">
        <v>43343</v>
      </c>
      <c r="F68" s="16">
        <v>0.38200000000000001</v>
      </c>
      <c r="G68" s="16" t="s">
        <v>31</v>
      </c>
      <c r="H68" s="16" t="s">
        <v>31</v>
      </c>
      <c r="I68" s="16">
        <v>0.38200000000000001</v>
      </c>
      <c r="J68" s="16">
        <v>1276.441</v>
      </c>
      <c r="K68" s="7"/>
      <c r="L68" s="7"/>
    </row>
    <row r="69" spans="1:12" ht="16.5" x14ac:dyDescent="0.25">
      <c r="A69" s="11">
        <v>50</v>
      </c>
      <c r="B69" s="12" t="s">
        <v>233</v>
      </c>
      <c r="C69" s="13" t="s">
        <v>234</v>
      </c>
      <c r="D69" s="14" t="s">
        <v>235</v>
      </c>
      <c r="E69" s="15">
        <v>43348</v>
      </c>
      <c r="F69" s="16">
        <v>1.232</v>
      </c>
      <c r="G69" s="16" t="s">
        <v>31</v>
      </c>
      <c r="H69" s="16" t="s">
        <v>31</v>
      </c>
      <c r="I69" s="16">
        <v>1.232</v>
      </c>
      <c r="J69" s="16">
        <v>4116.6899999999996</v>
      </c>
      <c r="K69" s="7"/>
      <c r="L69" s="7"/>
    </row>
    <row r="70" spans="1:12" ht="16.5" x14ac:dyDescent="0.25">
      <c r="A70" s="11">
        <v>51</v>
      </c>
      <c r="B70" s="12" t="s">
        <v>80</v>
      </c>
      <c r="C70" s="13" t="s">
        <v>81</v>
      </c>
      <c r="D70" s="14" t="s">
        <v>236</v>
      </c>
      <c r="E70" s="15">
        <v>43349</v>
      </c>
      <c r="F70" s="16">
        <v>1.0569999999999999</v>
      </c>
      <c r="G70" s="16" t="s">
        <v>31</v>
      </c>
      <c r="H70" s="16" t="s">
        <v>31</v>
      </c>
      <c r="I70" s="16">
        <v>1.0569999999999999</v>
      </c>
      <c r="J70" s="16">
        <v>3531.933</v>
      </c>
      <c r="K70" s="7"/>
      <c r="L70" s="7"/>
    </row>
    <row r="71" spans="1:12" ht="16.5" x14ac:dyDescent="0.25">
      <c r="A71" s="11">
        <v>52</v>
      </c>
      <c r="B71" s="12" t="s">
        <v>237</v>
      </c>
      <c r="C71" s="13" t="s">
        <v>238</v>
      </c>
      <c r="D71" s="14" t="s">
        <v>239</v>
      </c>
      <c r="E71" s="15">
        <v>43347</v>
      </c>
      <c r="F71" s="16">
        <v>0.155</v>
      </c>
      <c r="G71" s="16" t="s">
        <v>31</v>
      </c>
      <c r="H71" s="16" t="s">
        <v>31</v>
      </c>
      <c r="I71" s="16">
        <v>0.155</v>
      </c>
      <c r="J71" s="16">
        <v>517.928</v>
      </c>
      <c r="K71" s="7"/>
      <c r="L71" s="7"/>
    </row>
    <row r="72" spans="1:12" ht="16.5" x14ac:dyDescent="0.25">
      <c r="A72" s="11">
        <v>53</v>
      </c>
      <c r="B72" s="12" t="s">
        <v>240</v>
      </c>
      <c r="C72" s="13" t="s">
        <v>241</v>
      </c>
      <c r="D72" s="14" t="s">
        <v>242</v>
      </c>
      <c r="E72" s="15">
        <v>43341</v>
      </c>
      <c r="F72" s="16">
        <v>2E-3</v>
      </c>
      <c r="G72" s="16" t="s">
        <v>31</v>
      </c>
      <c r="H72" s="16" t="s">
        <v>31</v>
      </c>
      <c r="I72" s="16">
        <v>2E-3</v>
      </c>
      <c r="J72" s="16">
        <v>6.6829999999999998</v>
      </c>
      <c r="K72" s="7"/>
      <c r="L72" s="7"/>
    </row>
    <row r="73" spans="1:12" ht="16.5" x14ac:dyDescent="0.25">
      <c r="A73" s="11">
        <v>54</v>
      </c>
      <c r="B73" s="12" t="s">
        <v>243</v>
      </c>
      <c r="C73" s="13" t="s">
        <v>244</v>
      </c>
      <c r="D73" s="14" t="s">
        <v>245</v>
      </c>
      <c r="E73" s="15">
        <v>43341</v>
      </c>
      <c r="F73" s="16">
        <v>8.9999999999999993E-3</v>
      </c>
      <c r="G73" s="16" t="s">
        <v>31</v>
      </c>
      <c r="H73" s="16" t="s">
        <v>31</v>
      </c>
      <c r="I73" s="16">
        <v>8.9999999999999993E-3</v>
      </c>
      <c r="J73" s="16">
        <v>30.073</v>
      </c>
      <c r="K73" s="7"/>
      <c r="L73" s="7"/>
    </row>
    <row r="74" spans="1:12" ht="16.5" x14ac:dyDescent="0.25">
      <c r="A74" s="11">
        <v>55</v>
      </c>
      <c r="B74" s="12" t="s">
        <v>246</v>
      </c>
      <c r="C74" s="13" t="s">
        <v>247</v>
      </c>
      <c r="D74" s="14" t="s">
        <v>248</v>
      </c>
      <c r="E74" s="15">
        <v>43339</v>
      </c>
      <c r="F74" s="16">
        <v>4.7450000000000001</v>
      </c>
      <c r="G74" s="16" t="s">
        <v>31</v>
      </c>
      <c r="H74" s="16" t="s">
        <v>31</v>
      </c>
      <c r="I74" s="16">
        <v>4.7450000000000001</v>
      </c>
      <c r="J74" s="16">
        <v>15855.27</v>
      </c>
      <c r="K74" s="7"/>
      <c r="L74" s="7"/>
    </row>
    <row r="75" spans="1:12" ht="16.5" x14ac:dyDescent="0.25">
      <c r="A75" s="11">
        <v>56</v>
      </c>
      <c r="B75" s="12" t="s">
        <v>95</v>
      </c>
      <c r="C75" s="13" t="s">
        <v>96</v>
      </c>
      <c r="D75" s="14" t="s">
        <v>249</v>
      </c>
      <c r="E75" s="15">
        <v>43339</v>
      </c>
      <c r="F75" s="16">
        <v>1.5720000000000001</v>
      </c>
      <c r="G75" s="16" t="s">
        <v>31</v>
      </c>
      <c r="H75" s="16" t="s">
        <v>31</v>
      </c>
      <c r="I75" s="16">
        <v>1.5720000000000001</v>
      </c>
      <c r="J75" s="16">
        <v>5252.7889999999998</v>
      </c>
      <c r="K75" s="7"/>
      <c r="L75" s="7"/>
    </row>
    <row r="76" spans="1:12" ht="16.5" x14ac:dyDescent="0.25">
      <c r="A76" s="11">
        <v>57</v>
      </c>
      <c r="B76" s="12" t="s">
        <v>86</v>
      </c>
      <c r="C76" s="13" t="s">
        <v>87</v>
      </c>
      <c r="D76" s="14" t="s">
        <v>250</v>
      </c>
      <c r="E76" s="15">
        <v>43341</v>
      </c>
      <c r="F76" s="16">
        <v>0.46</v>
      </c>
      <c r="G76" s="16" t="s">
        <v>31</v>
      </c>
      <c r="H76" s="16" t="s">
        <v>31</v>
      </c>
      <c r="I76" s="16">
        <v>0.46</v>
      </c>
      <c r="J76" s="16">
        <v>1537.076</v>
      </c>
      <c r="K76" s="7"/>
      <c r="L76" s="7"/>
    </row>
    <row r="77" spans="1:12" ht="33" x14ac:dyDescent="0.25">
      <c r="A77" s="11">
        <v>58</v>
      </c>
      <c r="B77" s="12" t="s">
        <v>251</v>
      </c>
      <c r="C77" s="13" t="s">
        <v>252</v>
      </c>
      <c r="D77" s="14" t="s">
        <v>253</v>
      </c>
      <c r="E77" s="15">
        <v>43342</v>
      </c>
      <c r="F77" s="16">
        <v>1.536</v>
      </c>
      <c r="G77" s="16" t="s">
        <v>31</v>
      </c>
      <c r="H77" s="16" t="s">
        <v>31</v>
      </c>
      <c r="I77" s="16">
        <v>1.536</v>
      </c>
      <c r="J77" s="16">
        <v>5132.4960000000001</v>
      </c>
      <c r="K77" s="7"/>
      <c r="L77" s="7"/>
    </row>
    <row r="78" spans="1:12" ht="16.5" x14ac:dyDescent="0.25">
      <c r="A78" s="11">
        <v>59</v>
      </c>
      <c r="B78" s="12" t="s">
        <v>254</v>
      </c>
      <c r="C78" s="13" t="s">
        <v>255</v>
      </c>
      <c r="D78" s="14" t="s">
        <v>256</v>
      </c>
      <c r="E78" s="15">
        <v>43348</v>
      </c>
      <c r="F78" s="16">
        <v>14.119</v>
      </c>
      <c r="G78" s="16" t="s">
        <v>31</v>
      </c>
      <c r="H78" s="16" t="s">
        <v>31</v>
      </c>
      <c r="I78" s="16">
        <v>14.119</v>
      </c>
      <c r="J78" s="19">
        <f>47178.201-0.001</f>
        <v>47178.200000000004</v>
      </c>
      <c r="K78" s="7"/>
      <c r="L78" s="7"/>
    </row>
    <row r="79" spans="1:12" ht="16.5" x14ac:dyDescent="0.25">
      <c r="A79" s="11">
        <v>60</v>
      </c>
      <c r="B79" s="12" t="s">
        <v>89</v>
      </c>
      <c r="C79" s="13" t="s">
        <v>90</v>
      </c>
      <c r="D79" s="14" t="s">
        <v>257</v>
      </c>
      <c r="E79" s="15">
        <v>43339</v>
      </c>
      <c r="F79" s="16">
        <v>14.821</v>
      </c>
      <c r="G79" s="16" t="s">
        <v>31</v>
      </c>
      <c r="H79" s="16" t="s">
        <v>31</v>
      </c>
      <c r="I79" s="16">
        <v>14.821</v>
      </c>
      <c r="J79" s="19">
        <f>49523.912-0.001</f>
        <v>49523.911</v>
      </c>
      <c r="K79" s="7"/>
      <c r="L79" s="7"/>
    </row>
    <row r="80" spans="1:12" ht="16.5" x14ac:dyDescent="0.25">
      <c r="A80" s="11">
        <v>61</v>
      </c>
      <c r="B80" s="12" t="s">
        <v>92</v>
      </c>
      <c r="C80" s="13" t="s">
        <v>93</v>
      </c>
      <c r="D80" s="14" t="s">
        <v>258</v>
      </c>
      <c r="E80" s="15">
        <v>43348</v>
      </c>
      <c r="F80" s="16">
        <v>2.863</v>
      </c>
      <c r="G80" s="16" t="s">
        <v>31</v>
      </c>
      <c r="H80" s="16" t="s">
        <v>31</v>
      </c>
      <c r="I80" s="16">
        <v>2.863</v>
      </c>
      <c r="J80" s="16">
        <v>9566.6260000000002</v>
      </c>
      <c r="K80" s="7"/>
      <c r="L80" s="7"/>
    </row>
    <row r="81" spans="1:12" ht="33" x14ac:dyDescent="0.25">
      <c r="A81" s="11">
        <v>62</v>
      </c>
      <c r="B81" s="12" t="s">
        <v>259</v>
      </c>
      <c r="C81" s="13" t="s">
        <v>260</v>
      </c>
      <c r="D81" s="14" t="s">
        <v>261</v>
      </c>
      <c r="E81" s="15">
        <v>43343</v>
      </c>
      <c r="F81" s="16">
        <v>0.2</v>
      </c>
      <c r="G81" s="16" t="s">
        <v>31</v>
      </c>
      <c r="H81" s="16" t="s">
        <v>31</v>
      </c>
      <c r="I81" s="16">
        <v>0.2</v>
      </c>
      <c r="J81" s="16">
        <v>668.29399999999998</v>
      </c>
      <c r="K81" s="7"/>
      <c r="L81" s="7"/>
    </row>
    <row r="82" spans="1:12" ht="16.5" x14ac:dyDescent="0.25">
      <c r="A82" s="11">
        <v>63</v>
      </c>
      <c r="B82" s="12" t="s">
        <v>262</v>
      </c>
      <c r="C82" s="13" t="s">
        <v>263</v>
      </c>
      <c r="D82" s="14" t="s">
        <v>264</v>
      </c>
      <c r="E82" s="15">
        <v>43341</v>
      </c>
      <c r="F82" s="16">
        <v>0.312</v>
      </c>
      <c r="G82" s="16" t="s">
        <v>31</v>
      </c>
      <c r="H82" s="16" t="s">
        <v>31</v>
      </c>
      <c r="I82" s="16">
        <v>0.312</v>
      </c>
      <c r="J82" s="16">
        <v>1042.538</v>
      </c>
      <c r="K82" s="7"/>
      <c r="L82" s="7"/>
    </row>
    <row r="83" spans="1:12" ht="16.5" x14ac:dyDescent="0.25">
      <c r="A83" s="11">
        <v>64</v>
      </c>
      <c r="B83" s="12" t="s">
        <v>265</v>
      </c>
      <c r="C83" s="13" t="s">
        <v>266</v>
      </c>
      <c r="D83" s="14" t="s">
        <v>267</v>
      </c>
      <c r="E83" s="15">
        <v>43340</v>
      </c>
      <c r="F83" s="16">
        <v>0.17599999999999999</v>
      </c>
      <c r="G83" s="16" t="s">
        <v>31</v>
      </c>
      <c r="H83" s="16" t="s">
        <v>31</v>
      </c>
      <c r="I83" s="16">
        <v>0.17599999999999999</v>
      </c>
      <c r="J83" s="16">
        <v>588.09900000000005</v>
      </c>
      <c r="K83" s="7"/>
      <c r="L83" s="7"/>
    </row>
    <row r="84" spans="1:12" ht="16.5" x14ac:dyDescent="0.25">
      <c r="A84" s="11">
        <v>65</v>
      </c>
      <c r="B84" s="12" t="s">
        <v>268</v>
      </c>
      <c r="C84" s="13" t="s">
        <v>269</v>
      </c>
      <c r="D84" s="14" t="s">
        <v>270</v>
      </c>
      <c r="E84" s="15">
        <v>43339</v>
      </c>
      <c r="F84" s="16">
        <v>9.0999999999999998E-2</v>
      </c>
      <c r="G84" s="16" t="s">
        <v>31</v>
      </c>
      <c r="H84" s="16" t="s">
        <v>31</v>
      </c>
      <c r="I84" s="16">
        <v>9.0999999999999998E-2</v>
      </c>
      <c r="J84" s="16">
        <v>304.07400000000001</v>
      </c>
      <c r="K84" s="7"/>
      <c r="L84" s="7"/>
    </row>
    <row r="85" spans="1:12" ht="16.5" x14ac:dyDescent="0.25">
      <c r="A85" s="11"/>
      <c r="B85" s="12"/>
      <c r="C85" s="13"/>
      <c r="D85" s="14"/>
      <c r="E85" s="15"/>
      <c r="F85" s="16">
        <v>100.00000000000001</v>
      </c>
      <c r="G85" s="16" t="s">
        <v>31</v>
      </c>
      <c r="H85" s="16" t="s">
        <v>31</v>
      </c>
      <c r="I85" s="16">
        <v>99.54000000000002</v>
      </c>
      <c r="J85" s="20">
        <f>SUM(J20:J84)</f>
        <v>334146.90000000002</v>
      </c>
      <c r="K85" s="7"/>
      <c r="L85" s="7"/>
    </row>
    <row r="86" spans="1:12" ht="16.5" x14ac:dyDescent="0.25">
      <c r="A86" s="11"/>
      <c r="B86" s="12" t="s">
        <v>102</v>
      </c>
      <c r="C86" s="13"/>
      <c r="D86" s="14"/>
      <c r="E86" s="15"/>
      <c r="F86" s="16"/>
      <c r="G86" s="16" t="s">
        <v>31</v>
      </c>
      <c r="H86" s="16"/>
      <c r="I86" s="16" t="s">
        <v>31</v>
      </c>
      <c r="J86" s="16">
        <v>334146.902</v>
      </c>
      <c r="K86" s="7"/>
      <c r="L86" s="7"/>
    </row>
    <row r="87" spans="1:12" ht="16.5" x14ac:dyDescent="0.25">
      <c r="A87" s="11"/>
      <c r="B87" s="12" t="s">
        <v>103</v>
      </c>
      <c r="C87" s="13"/>
      <c r="D87" s="14"/>
      <c r="E87" s="15"/>
      <c r="F87" s="16"/>
      <c r="G87" s="16" t="s">
        <v>31</v>
      </c>
      <c r="H87" s="16"/>
      <c r="I87" s="16" t="s">
        <v>31</v>
      </c>
      <c r="J87" s="20">
        <v>334146.90000000002</v>
      </c>
      <c r="K87" s="7"/>
      <c r="L87" s="7"/>
    </row>
    <row r="88" spans="1:12" x14ac:dyDescent="0.25">
      <c r="J88" s="18">
        <f>J87-J86</f>
        <v>-1.9999999785795808E-3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09"/>
  <sheetViews>
    <sheetView topLeftCell="A81" zoomScale="59" zoomScaleNormal="59" zoomScaleSheetLayoutView="100" workbookViewId="0">
      <selection activeCell="L108" sqref="L108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54" t="s">
        <v>19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6.5" x14ac:dyDescent="0.25">
      <c r="A6" s="54" t="s">
        <v>2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16.5" x14ac:dyDescent="0.25">
      <c r="A7" s="54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ht="16.5" x14ac:dyDescent="0.25">
      <c r="A8" s="54" t="s">
        <v>20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6.5" x14ac:dyDescent="0.25">
      <c r="A9" s="54" t="s">
        <v>21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16.5" x14ac:dyDescent="0.25">
      <c r="A10" s="54" t="s">
        <v>22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6.5" x14ac:dyDescent="0.25">
      <c r="A11" s="54" t="s">
        <v>23</v>
      </c>
      <c r="B11" s="54"/>
      <c r="C11" s="54"/>
      <c r="D11" s="54"/>
      <c r="E11" s="54"/>
      <c r="F11" s="54"/>
      <c r="G11" s="54"/>
      <c r="H11" s="54"/>
      <c r="I11" s="54"/>
      <c r="J11" s="54"/>
    </row>
    <row r="13" spans="1:10" ht="37.5" customHeight="1" x14ac:dyDescent="0.25">
      <c r="A13" s="53" t="s">
        <v>8</v>
      </c>
      <c r="B13" s="53"/>
      <c r="C13" s="50" t="s">
        <v>13</v>
      </c>
      <c r="D13" s="51"/>
      <c r="E13" s="51"/>
      <c r="F13" s="51"/>
      <c r="G13" s="52"/>
      <c r="H13" s="50" t="s">
        <v>14</v>
      </c>
      <c r="I13" s="51"/>
      <c r="J13" s="52"/>
    </row>
    <row r="14" spans="1:10" ht="16.5" x14ac:dyDescent="0.25">
      <c r="A14" s="53" t="s">
        <v>25</v>
      </c>
      <c r="B14" s="53"/>
      <c r="C14" s="53" t="s">
        <v>26</v>
      </c>
      <c r="D14" s="53"/>
      <c r="E14" s="53"/>
      <c r="F14" s="53"/>
      <c r="G14" s="53"/>
      <c r="H14" s="53" t="s">
        <v>271</v>
      </c>
      <c r="I14" s="53"/>
      <c r="J14" s="53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50" t="s">
        <v>18</v>
      </c>
      <c r="H16" s="51"/>
      <c r="I16" s="51"/>
      <c r="J16" s="52"/>
    </row>
    <row r="17" spans="1:12" ht="27.75" customHeight="1" x14ac:dyDescent="0.25">
      <c r="A17" s="43"/>
      <c r="B17" s="43"/>
      <c r="C17" s="43"/>
      <c r="D17" s="47"/>
      <c r="E17" s="48"/>
      <c r="F17" s="49"/>
      <c r="G17" s="53" t="s">
        <v>10</v>
      </c>
      <c r="H17" s="53"/>
      <c r="I17" s="53" t="s">
        <v>11</v>
      </c>
      <c r="J17" s="53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139</v>
      </c>
      <c r="C20" s="13" t="s">
        <v>140</v>
      </c>
      <c r="D20" s="14" t="s">
        <v>272</v>
      </c>
      <c r="E20" s="15">
        <v>43341</v>
      </c>
      <c r="F20" s="16">
        <v>1.296</v>
      </c>
      <c r="G20" s="16" t="s">
        <v>31</v>
      </c>
      <c r="H20" s="16" t="s">
        <v>31</v>
      </c>
      <c r="I20" s="16">
        <v>1.296</v>
      </c>
      <c r="J20" s="16">
        <v>4468.1419999999998</v>
      </c>
      <c r="K20" s="7"/>
      <c r="L20" s="7"/>
    </row>
    <row r="21" spans="1:12" ht="16.5" x14ac:dyDescent="0.25">
      <c r="A21" s="11">
        <v>2</v>
      </c>
      <c r="B21" s="12" t="s">
        <v>273</v>
      </c>
      <c r="C21" s="13" t="s">
        <v>274</v>
      </c>
      <c r="D21" s="14" t="s">
        <v>275</v>
      </c>
      <c r="E21" s="15">
        <v>43339</v>
      </c>
      <c r="F21" s="16">
        <v>1.262</v>
      </c>
      <c r="G21" s="16">
        <v>1.262</v>
      </c>
      <c r="H21" s="16">
        <v>5221.107</v>
      </c>
      <c r="I21" s="16" t="s">
        <v>31</v>
      </c>
      <c r="J21" s="16" t="s">
        <v>31</v>
      </c>
      <c r="K21" s="7"/>
      <c r="L21" s="7"/>
    </row>
    <row r="22" spans="1:12" ht="16.5" x14ac:dyDescent="0.25">
      <c r="A22" s="11">
        <v>3</v>
      </c>
      <c r="B22" s="12" t="s">
        <v>114</v>
      </c>
      <c r="C22" s="13" t="s">
        <v>115</v>
      </c>
      <c r="D22" s="14" t="s">
        <v>276</v>
      </c>
      <c r="E22" s="15">
        <v>43348</v>
      </c>
      <c r="F22" s="16">
        <v>1.4999999999999999E-2</v>
      </c>
      <c r="G22" s="16" t="s">
        <v>31</v>
      </c>
      <c r="H22" s="16" t="s">
        <v>31</v>
      </c>
      <c r="I22" s="16">
        <v>1.4999999999999999E-2</v>
      </c>
      <c r="J22" s="16">
        <v>51.715000000000003</v>
      </c>
      <c r="K22" s="7"/>
      <c r="L22" s="7"/>
    </row>
    <row r="23" spans="1:12" ht="16.5" x14ac:dyDescent="0.25">
      <c r="A23" s="11">
        <v>4</v>
      </c>
      <c r="B23" s="12" t="s">
        <v>117</v>
      </c>
      <c r="C23" s="13" t="s">
        <v>118</v>
      </c>
      <c r="D23" s="14" t="s">
        <v>277</v>
      </c>
      <c r="E23" s="15">
        <v>43343</v>
      </c>
      <c r="F23" s="16">
        <v>5.1539999999999999</v>
      </c>
      <c r="G23" s="16" t="s">
        <v>31</v>
      </c>
      <c r="H23" s="16" t="s">
        <v>31</v>
      </c>
      <c r="I23" s="16">
        <v>5.1539999999999999</v>
      </c>
      <c r="J23" s="16">
        <v>17769.14</v>
      </c>
      <c r="K23" s="7"/>
      <c r="L23" s="7"/>
    </row>
    <row r="24" spans="1:12" ht="16.5" x14ac:dyDescent="0.25">
      <c r="A24" s="11">
        <v>5</v>
      </c>
      <c r="B24" s="12" t="s">
        <v>121</v>
      </c>
      <c r="C24" s="13" t="s">
        <v>122</v>
      </c>
      <c r="D24" s="14" t="s">
        <v>278</v>
      </c>
      <c r="E24" s="15">
        <v>43339</v>
      </c>
      <c r="F24" s="16">
        <v>0.187</v>
      </c>
      <c r="G24" s="16" t="s">
        <v>31</v>
      </c>
      <c r="H24" s="16" t="s">
        <v>31</v>
      </c>
      <c r="I24" s="16">
        <v>0.187</v>
      </c>
      <c r="J24" s="16">
        <v>644.70899999999995</v>
      </c>
      <c r="K24" s="7"/>
      <c r="L24" s="7"/>
    </row>
    <row r="25" spans="1:12" ht="16.5" x14ac:dyDescent="0.25">
      <c r="A25" s="11">
        <v>6</v>
      </c>
      <c r="B25" s="12" t="s">
        <v>130</v>
      </c>
      <c r="C25" s="13" t="s">
        <v>131</v>
      </c>
      <c r="D25" s="14" t="s">
        <v>279</v>
      </c>
      <c r="E25" s="15">
        <v>43349</v>
      </c>
      <c r="F25" s="16">
        <v>0.44</v>
      </c>
      <c r="G25" s="16" t="s">
        <v>31</v>
      </c>
      <c r="H25" s="16" t="s">
        <v>31</v>
      </c>
      <c r="I25" s="16">
        <v>0.44</v>
      </c>
      <c r="J25" s="16">
        <v>1516.962</v>
      </c>
      <c r="K25" s="7"/>
      <c r="L25" s="7"/>
    </row>
    <row r="26" spans="1:12" ht="16.5" x14ac:dyDescent="0.25">
      <c r="A26" s="11">
        <v>7</v>
      </c>
      <c r="B26" s="12" t="s">
        <v>157</v>
      </c>
      <c r="C26" s="13" t="s">
        <v>158</v>
      </c>
      <c r="D26" s="14" t="s">
        <v>280</v>
      </c>
      <c r="E26" s="15">
        <v>43341</v>
      </c>
      <c r="F26" s="16">
        <v>0.38</v>
      </c>
      <c r="G26" s="16" t="s">
        <v>31</v>
      </c>
      <c r="H26" s="16" t="s">
        <v>31</v>
      </c>
      <c r="I26" s="16">
        <v>0.38</v>
      </c>
      <c r="J26" s="16">
        <v>1310.1030000000001</v>
      </c>
      <c r="K26" s="7"/>
      <c r="L26" s="7"/>
    </row>
    <row r="27" spans="1:12" ht="16.5" x14ac:dyDescent="0.25">
      <c r="A27" s="11">
        <v>8</v>
      </c>
      <c r="B27" s="12" t="s">
        <v>127</v>
      </c>
      <c r="C27" s="13" t="s">
        <v>128</v>
      </c>
      <c r="D27" s="14" t="s">
        <v>281</v>
      </c>
      <c r="E27" s="15">
        <v>43341</v>
      </c>
      <c r="F27" s="16">
        <v>0.65600000000000003</v>
      </c>
      <c r="G27" s="16" t="s">
        <v>31</v>
      </c>
      <c r="H27" s="16" t="s">
        <v>31</v>
      </c>
      <c r="I27" s="16">
        <v>0.65600000000000003</v>
      </c>
      <c r="J27" s="16">
        <v>2261.652</v>
      </c>
      <c r="K27" s="7"/>
      <c r="L27" s="7"/>
    </row>
    <row r="28" spans="1:12" ht="16.5" x14ac:dyDescent="0.25">
      <c r="A28" s="11">
        <v>9</v>
      </c>
      <c r="B28" s="12" t="s">
        <v>161</v>
      </c>
      <c r="C28" s="13" t="s">
        <v>162</v>
      </c>
      <c r="D28" s="14" t="s">
        <v>282</v>
      </c>
      <c r="E28" s="15">
        <v>43339</v>
      </c>
      <c r="F28" s="16">
        <v>0.49099999999999999</v>
      </c>
      <c r="G28" s="16" t="s">
        <v>31</v>
      </c>
      <c r="H28" s="16" t="s">
        <v>31</v>
      </c>
      <c r="I28" s="16">
        <v>0.49099999999999999</v>
      </c>
      <c r="J28" s="16">
        <v>1692.7919999999999</v>
      </c>
      <c r="K28" s="7"/>
      <c r="L28" s="7"/>
    </row>
    <row r="29" spans="1:12" ht="16.5" x14ac:dyDescent="0.25">
      <c r="A29" s="11">
        <v>10</v>
      </c>
      <c r="B29" s="12" t="s">
        <v>171</v>
      </c>
      <c r="C29" s="13" t="s">
        <v>172</v>
      </c>
      <c r="D29" s="14" t="s">
        <v>283</v>
      </c>
      <c r="E29" s="15">
        <v>43340</v>
      </c>
      <c r="F29" s="16">
        <v>0.88100000000000001</v>
      </c>
      <c r="G29" s="16" t="s">
        <v>31</v>
      </c>
      <c r="H29" s="16" t="s">
        <v>31</v>
      </c>
      <c r="I29" s="16">
        <v>0.88100000000000001</v>
      </c>
      <c r="J29" s="16">
        <v>3037.3710000000001</v>
      </c>
      <c r="K29" s="7"/>
      <c r="L29" s="7"/>
    </row>
    <row r="30" spans="1:12" ht="16.5" x14ac:dyDescent="0.25">
      <c r="A30" s="11">
        <v>11</v>
      </c>
      <c r="B30" s="12" t="s">
        <v>284</v>
      </c>
      <c r="C30" s="13" t="s">
        <v>285</v>
      </c>
      <c r="D30" s="14" t="s">
        <v>286</v>
      </c>
      <c r="E30" s="15">
        <v>43341</v>
      </c>
      <c r="F30" s="16">
        <v>1.4999999999999999E-2</v>
      </c>
      <c r="G30" s="16">
        <v>1.4999999999999999E-2</v>
      </c>
      <c r="H30" s="16">
        <v>62.058</v>
      </c>
      <c r="I30" s="16" t="s">
        <v>31</v>
      </c>
      <c r="J30" s="16" t="s">
        <v>31</v>
      </c>
      <c r="K30" s="7"/>
      <c r="L30" s="7"/>
    </row>
    <row r="31" spans="1:12" ht="16.5" x14ac:dyDescent="0.25">
      <c r="A31" s="11">
        <v>12</v>
      </c>
      <c r="B31" s="12" t="s">
        <v>136</v>
      </c>
      <c r="C31" s="13" t="s">
        <v>137</v>
      </c>
      <c r="D31" s="14" t="s">
        <v>287</v>
      </c>
      <c r="E31" s="15">
        <v>43349</v>
      </c>
      <c r="F31" s="16">
        <v>0.94499999999999995</v>
      </c>
      <c r="G31" s="16" t="s">
        <v>31</v>
      </c>
      <c r="H31" s="16" t="s">
        <v>31</v>
      </c>
      <c r="I31" s="16">
        <v>0.94499999999999995</v>
      </c>
      <c r="J31" s="16">
        <v>3258.02</v>
      </c>
      <c r="K31" s="7"/>
      <c r="L31" s="7"/>
    </row>
    <row r="32" spans="1:12" ht="16.5" x14ac:dyDescent="0.25">
      <c r="A32" s="11">
        <v>13</v>
      </c>
      <c r="B32" s="12" t="s">
        <v>142</v>
      </c>
      <c r="C32" s="13" t="s">
        <v>143</v>
      </c>
      <c r="D32" s="14" t="s">
        <v>288</v>
      </c>
      <c r="E32" s="15">
        <v>43341</v>
      </c>
      <c r="F32" s="16">
        <v>0.247</v>
      </c>
      <c r="G32" s="16" t="s">
        <v>31</v>
      </c>
      <c r="H32" s="16" t="s">
        <v>31</v>
      </c>
      <c r="I32" s="16">
        <v>0.247</v>
      </c>
      <c r="J32" s="16">
        <v>851.56700000000001</v>
      </c>
      <c r="K32" s="7"/>
      <c r="L32" s="7"/>
    </row>
    <row r="33" spans="1:12" ht="16.5" x14ac:dyDescent="0.25">
      <c r="A33" s="24">
        <v>14</v>
      </c>
      <c r="B33" s="25" t="s">
        <v>289</v>
      </c>
      <c r="C33" s="26" t="s">
        <v>290</v>
      </c>
      <c r="D33" s="27" t="s">
        <v>291</v>
      </c>
      <c r="E33" s="28">
        <v>43342</v>
      </c>
      <c r="F33" s="29">
        <v>1.4999999999999999E-2</v>
      </c>
      <c r="G33" s="29" t="s">
        <v>31</v>
      </c>
      <c r="H33" s="29" t="s">
        <v>31</v>
      </c>
      <c r="I33" s="29">
        <v>1.4999999999999999E-2</v>
      </c>
      <c r="K33" s="30"/>
      <c r="L33" s="29">
        <v>51.715000000000003</v>
      </c>
    </row>
    <row r="34" spans="1:12" ht="16.5" x14ac:dyDescent="0.25">
      <c r="A34" s="11">
        <v>15</v>
      </c>
      <c r="B34" s="12" t="s">
        <v>59</v>
      </c>
      <c r="C34" s="13" t="s">
        <v>60</v>
      </c>
      <c r="D34" s="14" t="s">
        <v>292</v>
      </c>
      <c r="E34" s="15">
        <v>43342</v>
      </c>
      <c r="F34" s="16">
        <v>2.5830000000000002</v>
      </c>
      <c r="G34" s="16" t="s">
        <v>31</v>
      </c>
      <c r="H34" s="16" t="s">
        <v>31</v>
      </c>
      <c r="I34" s="16">
        <v>2.5830000000000002</v>
      </c>
      <c r="J34" s="16">
        <v>8905.2559999999994</v>
      </c>
      <c r="K34" s="7"/>
      <c r="L34" s="7"/>
    </row>
    <row r="35" spans="1:12" ht="16.5" x14ac:dyDescent="0.25">
      <c r="A35" s="11">
        <v>16</v>
      </c>
      <c r="B35" s="12" t="s">
        <v>293</v>
      </c>
      <c r="C35" s="13" t="s">
        <v>294</v>
      </c>
      <c r="D35" s="14" t="s">
        <v>295</v>
      </c>
      <c r="E35" s="15">
        <v>43339</v>
      </c>
      <c r="F35" s="16">
        <v>9.6000000000000002E-2</v>
      </c>
      <c r="G35" s="16" t="s">
        <v>31</v>
      </c>
      <c r="H35" s="16" t="s">
        <v>31</v>
      </c>
      <c r="I35" s="16">
        <v>9.6000000000000002E-2</v>
      </c>
      <c r="J35" s="16">
        <v>330.97399999999999</v>
      </c>
      <c r="K35" s="7"/>
      <c r="L35" s="7"/>
    </row>
    <row r="36" spans="1:12" ht="16.5" x14ac:dyDescent="0.25">
      <c r="A36" s="11">
        <v>17</v>
      </c>
      <c r="B36" s="12" t="s">
        <v>32</v>
      </c>
      <c r="C36" s="13" t="s">
        <v>33</v>
      </c>
      <c r="D36" s="14" t="s">
        <v>296</v>
      </c>
      <c r="E36" s="15">
        <v>43339</v>
      </c>
      <c r="F36" s="16">
        <v>2.085</v>
      </c>
      <c r="G36" s="16" t="s">
        <v>31</v>
      </c>
      <c r="H36" s="16" t="s">
        <v>31</v>
      </c>
      <c r="I36" s="16">
        <v>2.085</v>
      </c>
      <c r="J36" s="16">
        <v>7188.3310000000001</v>
      </c>
      <c r="K36" s="7"/>
      <c r="L36" s="7"/>
    </row>
    <row r="37" spans="1:12" ht="16.5" x14ac:dyDescent="0.25">
      <c r="A37" s="11">
        <v>18</v>
      </c>
      <c r="B37" s="12" t="s">
        <v>35</v>
      </c>
      <c r="C37" s="13" t="s">
        <v>36</v>
      </c>
      <c r="D37" s="14" t="s">
        <v>297</v>
      </c>
      <c r="E37" s="15">
        <v>43339</v>
      </c>
      <c r="F37" s="16">
        <v>1.4850000000000001</v>
      </c>
      <c r="G37" s="16" t="s">
        <v>31</v>
      </c>
      <c r="H37" s="16" t="s">
        <v>31</v>
      </c>
      <c r="I37" s="16">
        <v>1.4850000000000001</v>
      </c>
      <c r="J37" s="16">
        <v>5119.7460000000001</v>
      </c>
      <c r="K37" s="7"/>
      <c r="L37" s="7"/>
    </row>
    <row r="38" spans="1:12" ht="16.5" x14ac:dyDescent="0.25">
      <c r="A38" s="11">
        <v>19</v>
      </c>
      <c r="B38" s="12" t="s">
        <v>38</v>
      </c>
      <c r="C38" s="13" t="s">
        <v>39</v>
      </c>
      <c r="D38" s="14" t="s">
        <v>298</v>
      </c>
      <c r="E38" s="15">
        <v>43341</v>
      </c>
      <c r="F38" s="16">
        <v>3.3410000000000002</v>
      </c>
      <c r="G38" s="16" t="s">
        <v>31</v>
      </c>
      <c r="H38" s="16" t="s">
        <v>31</v>
      </c>
      <c r="I38" s="16">
        <v>3.3410000000000002</v>
      </c>
      <c r="J38" s="16">
        <v>11518.567999999999</v>
      </c>
      <c r="K38" s="7"/>
      <c r="L38" s="7"/>
    </row>
    <row r="39" spans="1:12" ht="16.5" x14ac:dyDescent="0.25">
      <c r="A39" s="11">
        <v>20</v>
      </c>
      <c r="B39" s="12" t="s">
        <v>56</v>
      </c>
      <c r="C39" s="13" t="s">
        <v>57</v>
      </c>
      <c r="D39" s="14" t="s">
        <v>299</v>
      </c>
      <c r="E39" s="15">
        <v>43339</v>
      </c>
      <c r="F39" s="16">
        <v>1.0089999999999999</v>
      </c>
      <c r="G39" s="16" t="s">
        <v>31</v>
      </c>
      <c r="H39" s="16" t="s">
        <v>31</v>
      </c>
      <c r="I39" s="16">
        <v>1.0089999999999999</v>
      </c>
      <c r="J39" s="16">
        <v>3478.6689999999999</v>
      </c>
      <c r="K39" s="7"/>
      <c r="L39" s="7"/>
    </row>
    <row r="40" spans="1:12" ht="16.5" x14ac:dyDescent="0.25">
      <c r="A40" s="11">
        <v>21</v>
      </c>
      <c r="B40" s="12" t="s">
        <v>300</v>
      </c>
      <c r="C40" s="13" t="s">
        <v>301</v>
      </c>
      <c r="D40" s="14" t="s">
        <v>302</v>
      </c>
      <c r="E40" s="15">
        <v>43339</v>
      </c>
      <c r="F40" s="16">
        <v>0.10100000000000001</v>
      </c>
      <c r="G40" s="16">
        <v>0.10100000000000001</v>
      </c>
      <c r="H40" s="16">
        <v>417.85399999999998</v>
      </c>
      <c r="I40" s="16" t="s">
        <v>31</v>
      </c>
      <c r="J40" s="16" t="s">
        <v>31</v>
      </c>
      <c r="K40" s="7"/>
      <c r="L40" s="7"/>
    </row>
    <row r="41" spans="1:12" ht="16.5" x14ac:dyDescent="0.25">
      <c r="A41" s="11">
        <v>22</v>
      </c>
      <c r="B41" s="12" t="s">
        <v>133</v>
      </c>
      <c r="C41" s="13" t="s">
        <v>134</v>
      </c>
      <c r="D41" s="14" t="s">
        <v>303</v>
      </c>
      <c r="E41" s="15">
        <v>43348</v>
      </c>
      <c r="F41" s="16">
        <v>0.311</v>
      </c>
      <c r="G41" s="16" t="s">
        <v>31</v>
      </c>
      <c r="H41" s="16" t="s">
        <v>31</v>
      </c>
      <c r="I41" s="16">
        <v>0.311</v>
      </c>
      <c r="J41" s="16">
        <v>1072.2159999999999</v>
      </c>
      <c r="K41" s="7"/>
      <c r="L41" s="7"/>
    </row>
    <row r="42" spans="1:12" ht="16.5" x14ac:dyDescent="0.25">
      <c r="A42" s="11">
        <v>23</v>
      </c>
      <c r="B42" s="12" t="s">
        <v>304</v>
      </c>
      <c r="C42" s="13" t="s">
        <v>305</v>
      </c>
      <c r="D42" s="14" t="s">
        <v>306</v>
      </c>
      <c r="E42" s="15">
        <v>43341</v>
      </c>
      <c r="F42" s="16">
        <v>0.27500000000000002</v>
      </c>
      <c r="G42" s="16" t="s">
        <v>31</v>
      </c>
      <c r="H42" s="16" t="s">
        <v>31</v>
      </c>
      <c r="I42" s="16">
        <v>0.27500000000000002</v>
      </c>
      <c r="J42" s="16">
        <v>948.101</v>
      </c>
      <c r="K42" s="7"/>
      <c r="L42" s="7"/>
    </row>
    <row r="43" spans="1:12" ht="16.5" x14ac:dyDescent="0.25">
      <c r="A43" s="11">
        <v>24</v>
      </c>
      <c r="B43" s="12" t="s">
        <v>307</v>
      </c>
      <c r="C43" s="13" t="s">
        <v>308</v>
      </c>
      <c r="D43" s="14" t="s">
        <v>309</v>
      </c>
      <c r="E43" s="15">
        <v>43341</v>
      </c>
      <c r="F43" s="16">
        <v>0.53800000000000003</v>
      </c>
      <c r="G43" s="16">
        <v>1.2E-2</v>
      </c>
      <c r="H43" s="16">
        <v>49.646000000000001</v>
      </c>
      <c r="I43" s="16">
        <v>0.52600000000000002</v>
      </c>
      <c r="J43" s="16">
        <v>1813.4590000000001</v>
      </c>
      <c r="K43" s="7"/>
      <c r="L43" s="7"/>
    </row>
    <row r="44" spans="1:12" ht="16.5" x14ac:dyDescent="0.25">
      <c r="A44" s="11">
        <v>25</v>
      </c>
      <c r="B44" s="12" t="s">
        <v>310</v>
      </c>
      <c r="C44" s="13" t="s">
        <v>311</v>
      </c>
      <c r="D44" s="14" t="s">
        <v>312</v>
      </c>
      <c r="E44" s="15">
        <v>43342</v>
      </c>
      <c r="F44" s="16">
        <v>0.96099999999999997</v>
      </c>
      <c r="G44" s="16" t="s">
        <v>31</v>
      </c>
      <c r="H44" s="16" t="s">
        <v>31</v>
      </c>
      <c r="I44" s="16">
        <v>0.96099999999999997</v>
      </c>
      <c r="J44" s="16">
        <v>3313.183</v>
      </c>
      <c r="K44" s="7"/>
      <c r="L44" s="7"/>
    </row>
    <row r="45" spans="1:12" ht="16.5" x14ac:dyDescent="0.25">
      <c r="A45" s="11">
        <v>26</v>
      </c>
      <c r="B45" s="12" t="s">
        <v>164</v>
      </c>
      <c r="C45" s="13" t="s">
        <v>165</v>
      </c>
      <c r="D45" s="14" t="s">
        <v>313</v>
      </c>
      <c r="E45" s="15">
        <v>43342</v>
      </c>
      <c r="F45" s="16">
        <v>4.7510000000000003</v>
      </c>
      <c r="G45" s="16" t="s">
        <v>31</v>
      </c>
      <c r="H45" s="16" t="s">
        <v>31</v>
      </c>
      <c r="I45" s="16">
        <v>4.7510000000000003</v>
      </c>
      <c r="J45" s="16">
        <v>16379.741</v>
      </c>
      <c r="K45" s="7"/>
      <c r="L45" s="7"/>
    </row>
    <row r="46" spans="1:12" ht="16.5" x14ac:dyDescent="0.25">
      <c r="A46" s="11">
        <v>27</v>
      </c>
      <c r="B46" s="12" t="s">
        <v>314</v>
      </c>
      <c r="C46" s="13" t="s">
        <v>315</v>
      </c>
      <c r="D46" s="14" t="s">
        <v>316</v>
      </c>
      <c r="E46" s="15">
        <v>43339</v>
      </c>
      <c r="F46" s="16">
        <v>4.0000000000000001E-3</v>
      </c>
      <c r="G46" s="16">
        <v>4.0000000000000001E-3</v>
      </c>
      <c r="H46" s="16">
        <v>16.548999999999999</v>
      </c>
      <c r="I46" s="16" t="s">
        <v>31</v>
      </c>
      <c r="J46" s="16" t="s">
        <v>31</v>
      </c>
      <c r="K46" s="7"/>
      <c r="L46" s="7"/>
    </row>
    <row r="47" spans="1:12" ht="16.5" x14ac:dyDescent="0.25">
      <c r="A47" s="11">
        <v>28</v>
      </c>
      <c r="B47" s="12" t="s">
        <v>317</v>
      </c>
      <c r="C47" s="13" t="s">
        <v>318</v>
      </c>
      <c r="D47" s="14" t="s">
        <v>319</v>
      </c>
      <c r="E47" s="15">
        <v>43349</v>
      </c>
      <c r="F47" s="16">
        <v>0.36</v>
      </c>
      <c r="G47" s="16" t="s">
        <v>31</v>
      </c>
      <c r="H47" s="16" t="s">
        <v>31</v>
      </c>
      <c r="I47" s="16">
        <v>0.36</v>
      </c>
      <c r="J47" s="16">
        <v>1241.1510000000001</v>
      </c>
      <c r="K47" s="7"/>
      <c r="L47" s="7"/>
    </row>
    <row r="48" spans="1:12" ht="16.5" x14ac:dyDescent="0.25">
      <c r="A48" s="11">
        <v>29</v>
      </c>
      <c r="B48" s="12" t="s">
        <v>189</v>
      </c>
      <c r="C48" s="13" t="s">
        <v>190</v>
      </c>
      <c r="D48" s="14" t="s">
        <v>320</v>
      </c>
      <c r="E48" s="15">
        <v>43340</v>
      </c>
      <c r="F48" s="16">
        <v>0.17299999999999999</v>
      </c>
      <c r="G48" s="16">
        <v>0.17299999999999999</v>
      </c>
      <c r="H48" s="16">
        <v>715.73</v>
      </c>
      <c r="I48" s="16" t="s">
        <v>31</v>
      </c>
      <c r="J48" s="16" t="s">
        <v>31</v>
      </c>
      <c r="K48" s="7"/>
      <c r="L48" s="7"/>
    </row>
    <row r="49" spans="1:12" ht="16.5" x14ac:dyDescent="0.25">
      <c r="A49" s="11">
        <v>30</v>
      </c>
      <c r="B49" s="12" t="s">
        <v>192</v>
      </c>
      <c r="C49" s="13" t="s">
        <v>193</v>
      </c>
      <c r="D49" s="14" t="s">
        <v>321</v>
      </c>
      <c r="E49" s="15">
        <v>43339</v>
      </c>
      <c r="F49" s="16">
        <v>0.95299999999999996</v>
      </c>
      <c r="G49" s="16" t="s">
        <v>31</v>
      </c>
      <c r="H49" s="16" t="s">
        <v>31</v>
      </c>
      <c r="I49" s="16">
        <v>0.95299999999999996</v>
      </c>
      <c r="J49" s="16">
        <v>3285.6019999999999</v>
      </c>
      <c r="K49" s="7"/>
      <c r="L49" s="7"/>
    </row>
    <row r="50" spans="1:12" ht="16.5" x14ac:dyDescent="0.25">
      <c r="A50" s="11">
        <v>31</v>
      </c>
      <c r="B50" s="12" t="s">
        <v>322</v>
      </c>
      <c r="C50" s="13" t="s">
        <v>323</v>
      </c>
      <c r="D50" s="14" t="s">
        <v>324</v>
      </c>
      <c r="E50" s="15">
        <v>43342</v>
      </c>
      <c r="F50" s="16">
        <v>4.0000000000000001E-3</v>
      </c>
      <c r="G50" s="16" t="s">
        <v>31</v>
      </c>
      <c r="H50" s="16" t="s">
        <v>31</v>
      </c>
      <c r="I50" s="16">
        <v>4.0000000000000001E-3</v>
      </c>
      <c r="J50" s="16">
        <v>13.791</v>
      </c>
      <c r="K50" s="7"/>
      <c r="L50" s="7"/>
    </row>
    <row r="51" spans="1:12" ht="16.5" x14ac:dyDescent="0.25">
      <c r="A51" s="11">
        <v>32</v>
      </c>
      <c r="B51" s="12" t="s">
        <v>111</v>
      </c>
      <c r="C51" s="13" t="s">
        <v>112</v>
      </c>
      <c r="D51" s="14" t="s">
        <v>325</v>
      </c>
      <c r="E51" s="15">
        <v>43342</v>
      </c>
      <c r="F51" s="16">
        <v>0.10299999999999999</v>
      </c>
      <c r="G51" s="16" t="s">
        <v>31</v>
      </c>
      <c r="H51" s="16" t="s">
        <v>31</v>
      </c>
      <c r="I51" s="16">
        <v>0.10299999999999999</v>
      </c>
      <c r="J51" s="16">
        <v>355.10700000000003</v>
      </c>
      <c r="K51" s="7"/>
      <c r="L51" s="7"/>
    </row>
    <row r="52" spans="1:12" ht="16.5" x14ac:dyDescent="0.25">
      <c r="A52" s="11">
        <v>33</v>
      </c>
      <c r="B52" s="12" t="s">
        <v>326</v>
      </c>
      <c r="C52" s="13" t="s">
        <v>327</v>
      </c>
      <c r="D52" s="14" t="s">
        <v>328</v>
      </c>
      <c r="E52" s="15">
        <v>43343</v>
      </c>
      <c r="F52" s="16">
        <v>0.42799999999999999</v>
      </c>
      <c r="G52" s="16" t="s">
        <v>31</v>
      </c>
      <c r="H52" s="16" t="s">
        <v>31</v>
      </c>
      <c r="I52" s="16">
        <v>0.42799999999999999</v>
      </c>
      <c r="J52" s="16">
        <v>1475.59</v>
      </c>
      <c r="K52" s="7"/>
      <c r="L52" s="7"/>
    </row>
    <row r="53" spans="1:12" ht="16.5" x14ac:dyDescent="0.25">
      <c r="A53" s="11">
        <v>34</v>
      </c>
      <c r="B53" s="12" t="s">
        <v>77</v>
      </c>
      <c r="C53" s="13" t="s">
        <v>78</v>
      </c>
      <c r="D53" s="14" t="s">
        <v>329</v>
      </c>
      <c r="E53" s="15">
        <v>43341</v>
      </c>
      <c r="F53" s="16">
        <v>1.9690000000000001</v>
      </c>
      <c r="G53" s="16" t="s">
        <v>31</v>
      </c>
      <c r="H53" s="16" t="s">
        <v>31</v>
      </c>
      <c r="I53" s="16">
        <v>1.9690000000000001</v>
      </c>
      <c r="J53" s="16">
        <v>6788.4049999999997</v>
      </c>
      <c r="K53" s="7"/>
      <c r="L53" s="7"/>
    </row>
    <row r="54" spans="1:12" ht="16.5" x14ac:dyDescent="0.25">
      <c r="A54" s="11">
        <v>35</v>
      </c>
      <c r="B54" s="12" t="s">
        <v>44</v>
      </c>
      <c r="C54" s="13" t="s">
        <v>45</v>
      </c>
      <c r="D54" s="14" t="s">
        <v>330</v>
      </c>
      <c r="E54" s="15">
        <v>43343</v>
      </c>
      <c r="F54" s="16">
        <v>0.27800000000000002</v>
      </c>
      <c r="G54" s="16" t="s">
        <v>31</v>
      </c>
      <c r="H54" s="16" t="s">
        <v>31</v>
      </c>
      <c r="I54" s="16">
        <v>0.27800000000000002</v>
      </c>
      <c r="J54" s="16">
        <v>958.44399999999996</v>
      </c>
      <c r="K54" s="7"/>
      <c r="L54" s="7"/>
    </row>
    <row r="55" spans="1:12" ht="16.5" x14ac:dyDescent="0.25">
      <c r="A55" s="11">
        <v>36</v>
      </c>
      <c r="B55" s="12" t="s">
        <v>179</v>
      </c>
      <c r="C55" s="13" t="s">
        <v>180</v>
      </c>
      <c r="D55" s="14" t="s">
        <v>331</v>
      </c>
      <c r="E55" s="15">
        <v>43343</v>
      </c>
      <c r="F55" s="16">
        <v>4.7469999999999999</v>
      </c>
      <c r="G55" s="16" t="s">
        <v>31</v>
      </c>
      <c r="H55" s="16" t="s">
        <v>31</v>
      </c>
      <c r="I55" s="16">
        <v>4.7469999999999999</v>
      </c>
      <c r="J55" s="16">
        <v>16365.95</v>
      </c>
      <c r="K55" s="7"/>
      <c r="L55" s="7"/>
    </row>
    <row r="56" spans="1:12" ht="16.5" x14ac:dyDescent="0.25">
      <c r="A56" s="11">
        <v>37</v>
      </c>
      <c r="B56" s="12" t="s">
        <v>332</v>
      </c>
      <c r="C56" s="13" t="s">
        <v>333</v>
      </c>
      <c r="D56" s="14" t="s">
        <v>334</v>
      </c>
      <c r="E56" s="15">
        <v>43339</v>
      </c>
      <c r="F56" s="16">
        <v>0.14499999999999999</v>
      </c>
      <c r="G56" s="16" t="s">
        <v>31</v>
      </c>
      <c r="H56" s="16" t="s">
        <v>31</v>
      </c>
      <c r="I56" s="16">
        <v>0.14499999999999999</v>
      </c>
      <c r="J56" s="16">
        <v>499.90800000000002</v>
      </c>
      <c r="K56" s="7"/>
      <c r="L56" s="7"/>
    </row>
    <row r="57" spans="1:12" ht="16.5" x14ac:dyDescent="0.25">
      <c r="A57" s="11">
        <v>38</v>
      </c>
      <c r="B57" s="12" t="s">
        <v>182</v>
      </c>
      <c r="C57" s="13" t="s">
        <v>183</v>
      </c>
      <c r="D57" s="14" t="s">
        <v>335</v>
      </c>
      <c r="E57" s="15">
        <v>43343</v>
      </c>
      <c r="F57" s="16">
        <v>0.28100000000000003</v>
      </c>
      <c r="G57" s="16" t="s">
        <v>31</v>
      </c>
      <c r="H57" s="16" t="s">
        <v>31</v>
      </c>
      <c r="I57" s="16">
        <v>0.28100000000000003</v>
      </c>
      <c r="J57" s="16">
        <v>968.78700000000003</v>
      </c>
      <c r="K57" s="7"/>
      <c r="L57" s="7"/>
    </row>
    <row r="58" spans="1:12" ht="16.5" x14ac:dyDescent="0.25">
      <c r="A58" s="11">
        <v>39</v>
      </c>
      <c r="B58" s="12" t="s">
        <v>336</v>
      </c>
      <c r="C58" s="13" t="s">
        <v>337</v>
      </c>
      <c r="D58" s="14" t="s">
        <v>338</v>
      </c>
      <c r="E58" s="15">
        <v>43341</v>
      </c>
      <c r="F58" s="16">
        <v>0.21199999999999999</v>
      </c>
      <c r="G58" s="16">
        <v>6.4000000000000001E-2</v>
      </c>
      <c r="H58" s="16">
        <v>264.779</v>
      </c>
      <c r="I58" s="16">
        <v>0.14799999999999999</v>
      </c>
      <c r="J58" s="16">
        <v>510.25099999999998</v>
      </c>
      <c r="K58" s="7"/>
      <c r="L58" s="7"/>
    </row>
    <row r="59" spans="1:12" ht="16.5" x14ac:dyDescent="0.25">
      <c r="A59" s="11">
        <v>40</v>
      </c>
      <c r="B59" s="12" t="s">
        <v>339</v>
      </c>
      <c r="C59" s="13" t="s">
        <v>340</v>
      </c>
      <c r="D59" s="14" t="s">
        <v>341</v>
      </c>
      <c r="E59" s="15">
        <v>43343</v>
      </c>
      <c r="F59" s="16">
        <v>0.1</v>
      </c>
      <c r="G59" s="16" t="s">
        <v>31</v>
      </c>
      <c r="H59" s="16" t="s">
        <v>31</v>
      </c>
      <c r="I59" s="16">
        <v>0.1</v>
      </c>
      <c r="J59" s="16">
        <v>344.76400000000001</v>
      </c>
      <c r="K59" s="7"/>
      <c r="L59" s="7"/>
    </row>
    <row r="60" spans="1:12" ht="16.5" x14ac:dyDescent="0.25">
      <c r="A60" s="11">
        <v>41</v>
      </c>
      <c r="B60" s="12" t="s">
        <v>53</v>
      </c>
      <c r="C60" s="13" t="s">
        <v>54</v>
      </c>
      <c r="D60" s="14" t="s">
        <v>342</v>
      </c>
      <c r="E60" s="15">
        <v>43343</v>
      </c>
      <c r="F60" s="16">
        <v>0.51100000000000001</v>
      </c>
      <c r="G60" s="16" t="s">
        <v>31</v>
      </c>
      <c r="H60" s="16" t="s">
        <v>31</v>
      </c>
      <c r="I60" s="16">
        <v>0.51100000000000001</v>
      </c>
      <c r="J60" s="16">
        <v>1761.7439999999999</v>
      </c>
      <c r="K60" s="7"/>
      <c r="L60" s="7"/>
    </row>
    <row r="61" spans="1:12" ht="16.5" x14ac:dyDescent="0.25">
      <c r="A61" s="11">
        <v>42</v>
      </c>
      <c r="B61" s="12" t="s">
        <v>124</v>
      </c>
      <c r="C61" s="13" t="s">
        <v>125</v>
      </c>
      <c r="D61" s="14" t="s">
        <v>343</v>
      </c>
      <c r="E61" s="15">
        <v>43341</v>
      </c>
      <c r="F61" s="16">
        <v>5.9219999999999997</v>
      </c>
      <c r="G61" s="16" t="s">
        <v>31</v>
      </c>
      <c r="H61" s="16" t="s">
        <v>31</v>
      </c>
      <c r="I61" s="16">
        <v>5.9219999999999997</v>
      </c>
      <c r="J61" s="16">
        <v>20416.928</v>
      </c>
      <c r="K61" s="7"/>
      <c r="L61" s="7"/>
    </row>
    <row r="62" spans="1:12" ht="16.5" x14ac:dyDescent="0.25">
      <c r="A62" s="11">
        <v>43</v>
      </c>
      <c r="B62" s="12" t="s">
        <v>344</v>
      </c>
      <c r="C62" s="13" t="s">
        <v>345</v>
      </c>
      <c r="D62" s="14" t="s">
        <v>346</v>
      </c>
      <c r="E62" s="15">
        <v>43347</v>
      </c>
      <c r="F62" s="16">
        <v>0.25800000000000001</v>
      </c>
      <c r="G62" s="16">
        <v>0.25800000000000001</v>
      </c>
      <c r="H62" s="16">
        <v>1067.3900000000001</v>
      </c>
      <c r="I62" s="16" t="s">
        <v>31</v>
      </c>
      <c r="J62" s="16" t="s">
        <v>31</v>
      </c>
      <c r="K62" s="7"/>
      <c r="L62" s="7"/>
    </row>
    <row r="63" spans="1:12" ht="16.5" x14ac:dyDescent="0.25">
      <c r="A63" s="11">
        <v>44</v>
      </c>
      <c r="B63" s="12" t="s">
        <v>243</v>
      </c>
      <c r="C63" s="13" t="s">
        <v>244</v>
      </c>
      <c r="D63" s="14" t="s">
        <v>347</v>
      </c>
      <c r="E63" s="15">
        <v>43341</v>
      </c>
      <c r="F63" s="16">
        <v>0.125</v>
      </c>
      <c r="G63" s="16" t="s">
        <v>31</v>
      </c>
      <c r="H63" s="16" t="s">
        <v>31</v>
      </c>
      <c r="I63" s="16">
        <v>0.125</v>
      </c>
      <c r="J63" s="16">
        <v>430.95499999999998</v>
      </c>
      <c r="K63" s="7"/>
      <c r="L63" s="7"/>
    </row>
    <row r="64" spans="1:12" ht="16.5" x14ac:dyDescent="0.25">
      <c r="A64" s="11">
        <v>45</v>
      </c>
      <c r="B64" s="12" t="s">
        <v>218</v>
      </c>
      <c r="C64" s="13" t="s">
        <v>219</v>
      </c>
      <c r="D64" s="14" t="s">
        <v>348</v>
      </c>
      <c r="E64" s="15">
        <v>43342</v>
      </c>
      <c r="F64" s="16">
        <v>1.0980000000000001</v>
      </c>
      <c r="G64" s="16" t="s">
        <v>31</v>
      </c>
      <c r="H64" s="16" t="s">
        <v>31</v>
      </c>
      <c r="I64" s="16">
        <v>1.0980000000000001</v>
      </c>
      <c r="J64" s="16">
        <v>3785.509</v>
      </c>
      <c r="K64" s="7"/>
      <c r="L64" s="7"/>
    </row>
    <row r="65" spans="1:12" ht="16.5" x14ac:dyDescent="0.25">
      <c r="A65" s="11">
        <v>46</v>
      </c>
      <c r="B65" s="12" t="s">
        <v>227</v>
      </c>
      <c r="C65" s="13" t="s">
        <v>228</v>
      </c>
      <c r="D65" s="14" t="s">
        <v>349</v>
      </c>
      <c r="E65" s="15">
        <v>43339</v>
      </c>
      <c r="F65" s="16">
        <v>2E-3</v>
      </c>
      <c r="G65" s="16" t="s">
        <v>31</v>
      </c>
      <c r="H65" s="16" t="s">
        <v>31</v>
      </c>
      <c r="I65" s="16">
        <v>2E-3</v>
      </c>
      <c r="J65" s="16">
        <v>6.8949999999999996</v>
      </c>
      <c r="K65" s="7"/>
      <c r="L65" s="7"/>
    </row>
    <row r="66" spans="1:12" ht="16.5" x14ac:dyDescent="0.25">
      <c r="A66" s="11">
        <v>47</v>
      </c>
      <c r="B66" s="12" t="s">
        <v>350</v>
      </c>
      <c r="C66" s="13" t="s">
        <v>351</v>
      </c>
      <c r="D66" s="14" t="s">
        <v>352</v>
      </c>
      <c r="E66" s="15">
        <v>43341</v>
      </c>
      <c r="F66" s="16">
        <v>8.9999999999999993E-3</v>
      </c>
      <c r="G66" s="16" t="s">
        <v>31</v>
      </c>
      <c r="H66" s="16" t="s">
        <v>31</v>
      </c>
      <c r="I66" s="16">
        <v>8.9999999999999993E-3</v>
      </c>
      <c r="J66" s="16">
        <v>31.029</v>
      </c>
      <c r="K66" s="7"/>
      <c r="L66" s="7"/>
    </row>
    <row r="67" spans="1:12" ht="16.5" x14ac:dyDescent="0.25">
      <c r="A67" s="11">
        <v>48</v>
      </c>
      <c r="B67" s="12" t="s">
        <v>353</v>
      </c>
      <c r="C67" s="13" t="s">
        <v>354</v>
      </c>
      <c r="D67" s="14" t="s">
        <v>355</v>
      </c>
      <c r="E67" s="15">
        <v>43339</v>
      </c>
      <c r="F67" s="16">
        <v>3.5999999999999997E-2</v>
      </c>
      <c r="G67" s="16">
        <v>3.5999999999999997E-2</v>
      </c>
      <c r="H67" s="16">
        <v>148.93799999999999</v>
      </c>
      <c r="I67" s="16" t="s">
        <v>31</v>
      </c>
      <c r="J67" s="16" t="s">
        <v>31</v>
      </c>
      <c r="K67" s="7"/>
      <c r="L67" s="7"/>
    </row>
    <row r="68" spans="1:12" ht="16.5" x14ac:dyDescent="0.25">
      <c r="A68" s="11">
        <v>49</v>
      </c>
      <c r="B68" s="12" t="s">
        <v>95</v>
      </c>
      <c r="C68" s="13" t="s">
        <v>96</v>
      </c>
      <c r="D68" s="14" t="s">
        <v>356</v>
      </c>
      <c r="E68" s="15">
        <v>43339</v>
      </c>
      <c r="F68" s="16">
        <v>1.579</v>
      </c>
      <c r="G68" s="16" t="s">
        <v>31</v>
      </c>
      <c r="H68" s="16" t="s">
        <v>31</v>
      </c>
      <c r="I68" s="16">
        <v>1.579</v>
      </c>
      <c r="J68" s="16">
        <v>5443.8249999999998</v>
      </c>
      <c r="K68" s="7"/>
      <c r="L68" s="7"/>
    </row>
    <row r="69" spans="1:12" ht="16.5" x14ac:dyDescent="0.25">
      <c r="A69" s="11">
        <v>50</v>
      </c>
      <c r="B69" s="12" t="s">
        <v>62</v>
      </c>
      <c r="C69" s="13" t="s">
        <v>63</v>
      </c>
      <c r="D69" s="14" t="s">
        <v>357</v>
      </c>
      <c r="E69" s="15">
        <v>43341</v>
      </c>
      <c r="F69" s="16">
        <v>5.0000000000000001E-3</v>
      </c>
      <c r="G69" s="16" t="s">
        <v>31</v>
      </c>
      <c r="H69" s="16" t="s">
        <v>31</v>
      </c>
      <c r="I69" s="16">
        <v>5.0000000000000001E-3</v>
      </c>
      <c r="J69" s="16">
        <v>17.238</v>
      </c>
      <c r="K69" s="7"/>
      <c r="L69" s="7"/>
    </row>
    <row r="70" spans="1:12" ht="16.5" x14ac:dyDescent="0.25">
      <c r="A70" s="11">
        <v>51</v>
      </c>
      <c r="B70" s="12" t="s">
        <v>222</v>
      </c>
      <c r="C70" s="13" t="s">
        <v>225</v>
      </c>
      <c r="D70" s="14" t="s">
        <v>358</v>
      </c>
      <c r="E70" s="15">
        <v>43343</v>
      </c>
      <c r="F70" s="16">
        <v>0.74399999999999999</v>
      </c>
      <c r="G70" s="16" t="s">
        <v>31</v>
      </c>
      <c r="H70" s="16" t="s">
        <v>31</v>
      </c>
      <c r="I70" s="16">
        <v>0.74399999999999999</v>
      </c>
      <c r="J70" s="16">
        <v>2565.0450000000001</v>
      </c>
      <c r="K70" s="7"/>
      <c r="L70" s="7"/>
    </row>
    <row r="71" spans="1:12" ht="16.5" x14ac:dyDescent="0.25">
      <c r="A71" s="11">
        <v>52</v>
      </c>
      <c r="B71" s="12" t="s">
        <v>359</v>
      </c>
      <c r="C71" s="13" t="s">
        <v>360</v>
      </c>
      <c r="D71" s="14" t="s">
        <v>361</v>
      </c>
      <c r="E71" s="15">
        <v>43341</v>
      </c>
      <c r="F71" s="16">
        <v>0.21099999999999999</v>
      </c>
      <c r="G71" s="16" t="s">
        <v>31</v>
      </c>
      <c r="H71" s="16" t="s">
        <v>31</v>
      </c>
      <c r="I71" s="16">
        <v>0.21099999999999999</v>
      </c>
      <c r="J71" s="16">
        <v>727.452</v>
      </c>
      <c r="K71" s="7"/>
      <c r="L71" s="7"/>
    </row>
    <row r="72" spans="1:12" ht="16.5" x14ac:dyDescent="0.25">
      <c r="A72" s="11">
        <v>53</v>
      </c>
      <c r="B72" s="12" t="s">
        <v>65</v>
      </c>
      <c r="C72" s="13" t="s">
        <v>66</v>
      </c>
      <c r="D72" s="14" t="s">
        <v>362</v>
      </c>
      <c r="E72" s="15">
        <v>43339</v>
      </c>
      <c r="F72" s="16">
        <v>2.8420000000000001</v>
      </c>
      <c r="G72" s="16" t="s">
        <v>31</v>
      </c>
      <c r="H72" s="16" t="s">
        <v>31</v>
      </c>
      <c r="I72" s="16">
        <v>2.8420000000000001</v>
      </c>
      <c r="J72" s="16">
        <v>9798.1949999999997</v>
      </c>
      <c r="K72" s="7"/>
      <c r="L72" s="7"/>
    </row>
    <row r="73" spans="1:12" ht="16.5" x14ac:dyDescent="0.25">
      <c r="A73" s="11">
        <v>54</v>
      </c>
      <c r="B73" s="12" t="s">
        <v>363</v>
      </c>
      <c r="C73" s="13" t="s">
        <v>364</v>
      </c>
      <c r="D73" s="14" t="s">
        <v>365</v>
      </c>
      <c r="E73" s="15">
        <v>43341</v>
      </c>
      <c r="F73" s="16">
        <v>0.11</v>
      </c>
      <c r="G73" s="16">
        <v>7.0000000000000007E-2</v>
      </c>
      <c r="H73" s="16">
        <v>289.60199999999998</v>
      </c>
      <c r="I73" s="16">
        <v>0.04</v>
      </c>
      <c r="J73" s="16">
        <v>137.90600000000001</v>
      </c>
      <c r="K73" s="7"/>
      <c r="L73" s="7"/>
    </row>
    <row r="74" spans="1:12" ht="16.5" x14ac:dyDescent="0.25">
      <c r="A74" s="11">
        <v>55</v>
      </c>
      <c r="B74" s="12" t="s">
        <v>366</v>
      </c>
      <c r="C74" s="13" t="s">
        <v>367</v>
      </c>
      <c r="D74" s="14" t="s">
        <v>368</v>
      </c>
      <c r="E74" s="15">
        <v>43342</v>
      </c>
      <c r="F74" s="16">
        <v>0.35299999999999998</v>
      </c>
      <c r="G74" s="16" t="s">
        <v>31</v>
      </c>
      <c r="H74" s="16" t="s">
        <v>31</v>
      </c>
      <c r="I74" s="16">
        <v>0.35299999999999998</v>
      </c>
      <c r="J74" s="16">
        <v>1217.0170000000001</v>
      </c>
      <c r="K74" s="7"/>
      <c r="L74" s="7"/>
    </row>
    <row r="75" spans="1:12" ht="16.5" x14ac:dyDescent="0.25">
      <c r="A75" s="11">
        <v>56</v>
      </c>
      <c r="B75" s="12" t="s">
        <v>369</v>
      </c>
      <c r="C75" s="13" t="s">
        <v>370</v>
      </c>
      <c r="D75" s="14" t="s">
        <v>371</v>
      </c>
      <c r="E75" s="15">
        <v>43341</v>
      </c>
      <c r="F75" s="16">
        <v>2.214</v>
      </c>
      <c r="G75" s="16" t="s">
        <v>31</v>
      </c>
      <c r="H75" s="16" t="s">
        <v>31</v>
      </c>
      <c r="I75" s="16">
        <v>2.214</v>
      </c>
      <c r="J75" s="16">
        <v>7633.0770000000002</v>
      </c>
      <c r="K75" s="7"/>
      <c r="L75" s="7"/>
    </row>
    <row r="76" spans="1:12" ht="16.5" x14ac:dyDescent="0.25">
      <c r="A76" s="11">
        <v>57</v>
      </c>
      <c r="B76" s="12" t="s">
        <v>209</v>
      </c>
      <c r="C76" s="13" t="s">
        <v>210</v>
      </c>
      <c r="D76" s="14" t="s">
        <v>372</v>
      </c>
      <c r="E76" s="15">
        <v>43341</v>
      </c>
      <c r="F76" s="16">
        <v>3.7450000000000001</v>
      </c>
      <c r="G76" s="16" t="s">
        <v>31</v>
      </c>
      <c r="H76" s="16" t="s">
        <v>31</v>
      </c>
      <c r="I76" s="16">
        <v>3.7450000000000001</v>
      </c>
      <c r="J76" s="16">
        <v>12911.414000000001</v>
      </c>
      <c r="K76" s="7"/>
      <c r="L76" s="7"/>
    </row>
    <row r="77" spans="1:12" ht="16.5" x14ac:dyDescent="0.25">
      <c r="A77" s="11">
        <v>58</v>
      </c>
      <c r="B77" s="12" t="s">
        <v>206</v>
      </c>
      <c r="C77" s="13" t="s">
        <v>207</v>
      </c>
      <c r="D77" s="14" t="s">
        <v>373</v>
      </c>
      <c r="E77" s="15">
        <v>43339</v>
      </c>
      <c r="F77" s="16">
        <v>0.44500000000000001</v>
      </c>
      <c r="G77" s="16" t="s">
        <v>31</v>
      </c>
      <c r="H77" s="16" t="s">
        <v>31</v>
      </c>
      <c r="I77" s="16">
        <v>0.44500000000000001</v>
      </c>
      <c r="J77" s="16">
        <v>1534.2</v>
      </c>
      <c r="K77" s="7"/>
      <c r="L77" s="7"/>
    </row>
    <row r="78" spans="1:12" ht="16.5" x14ac:dyDescent="0.25">
      <c r="A78" s="11">
        <v>59</v>
      </c>
      <c r="B78" s="12" t="s">
        <v>203</v>
      </c>
      <c r="C78" s="13" t="s">
        <v>204</v>
      </c>
      <c r="D78" s="14" t="s">
        <v>374</v>
      </c>
      <c r="E78" s="15">
        <v>43339</v>
      </c>
      <c r="F78" s="16">
        <v>3.5999999999999997E-2</v>
      </c>
      <c r="G78" s="16" t="s">
        <v>31</v>
      </c>
      <c r="H78" s="16" t="s">
        <v>31</v>
      </c>
      <c r="I78" s="16">
        <v>3.5999999999999997E-2</v>
      </c>
      <c r="J78" s="16">
        <v>124.11499999999999</v>
      </c>
      <c r="K78" s="7"/>
      <c r="L78" s="7"/>
    </row>
    <row r="79" spans="1:12" ht="16.5" x14ac:dyDescent="0.25">
      <c r="A79" s="11">
        <v>60</v>
      </c>
      <c r="B79" s="12" t="s">
        <v>375</v>
      </c>
      <c r="C79" s="13" t="s">
        <v>376</v>
      </c>
      <c r="D79" s="14" t="s">
        <v>377</v>
      </c>
      <c r="E79" s="15">
        <v>43341</v>
      </c>
      <c r="F79" s="16">
        <v>0.76</v>
      </c>
      <c r="G79" s="16" t="s">
        <v>31</v>
      </c>
      <c r="H79" s="16" t="s">
        <v>31</v>
      </c>
      <c r="I79" s="16">
        <v>0.76</v>
      </c>
      <c r="J79" s="16">
        <v>2620.2069999999999</v>
      </c>
      <c r="K79" s="7"/>
      <c r="L79" s="7"/>
    </row>
    <row r="80" spans="1:12" ht="16.5" x14ac:dyDescent="0.25">
      <c r="A80" s="11">
        <v>61</v>
      </c>
      <c r="B80" s="12" t="s">
        <v>378</v>
      </c>
      <c r="C80" s="13" t="s">
        <v>379</v>
      </c>
      <c r="D80" s="14" t="s">
        <v>380</v>
      </c>
      <c r="E80" s="15">
        <v>43341</v>
      </c>
      <c r="F80" s="16">
        <v>5.8000000000000003E-2</v>
      </c>
      <c r="G80" s="16">
        <v>5.8000000000000003E-2</v>
      </c>
      <c r="H80" s="16">
        <v>239.95599999999999</v>
      </c>
      <c r="I80" s="16" t="s">
        <v>31</v>
      </c>
      <c r="J80" s="16" t="s">
        <v>31</v>
      </c>
      <c r="K80" s="7"/>
      <c r="L80" s="7"/>
    </row>
    <row r="81" spans="1:12" ht="16.5" x14ac:dyDescent="0.25">
      <c r="A81" s="11">
        <v>62</v>
      </c>
      <c r="B81" s="12" t="s">
        <v>381</v>
      </c>
      <c r="C81" s="13" t="s">
        <v>382</v>
      </c>
      <c r="D81" s="14" t="s">
        <v>383</v>
      </c>
      <c r="E81" s="15">
        <v>43341</v>
      </c>
      <c r="F81" s="16">
        <v>8.9999999999999993E-3</v>
      </c>
      <c r="G81" s="16" t="s">
        <v>31</v>
      </c>
      <c r="H81" s="16" t="s">
        <v>31</v>
      </c>
      <c r="I81" s="16">
        <v>8.9999999999999993E-3</v>
      </c>
      <c r="J81" s="16">
        <v>31.029</v>
      </c>
      <c r="K81" s="7"/>
      <c r="L81" s="7"/>
    </row>
    <row r="82" spans="1:12" ht="16.5" x14ac:dyDescent="0.25">
      <c r="A82" s="11">
        <v>63</v>
      </c>
      <c r="B82" s="12" t="s">
        <v>384</v>
      </c>
      <c r="C82" s="13" t="s">
        <v>385</v>
      </c>
      <c r="D82" s="14" t="s">
        <v>386</v>
      </c>
      <c r="E82" s="15">
        <v>43343</v>
      </c>
      <c r="F82" s="16">
        <v>0.57599999999999996</v>
      </c>
      <c r="G82" s="16" t="s">
        <v>31</v>
      </c>
      <c r="H82" s="16" t="s">
        <v>31</v>
      </c>
      <c r="I82" s="16">
        <v>0.57599999999999996</v>
      </c>
      <c r="J82" s="16">
        <v>1985.8409999999999</v>
      </c>
      <c r="K82" s="7"/>
      <c r="L82" s="7"/>
    </row>
    <row r="83" spans="1:12" ht="16.5" x14ac:dyDescent="0.25">
      <c r="A83" s="11">
        <v>64</v>
      </c>
      <c r="B83" s="12" t="s">
        <v>222</v>
      </c>
      <c r="C83" s="13" t="s">
        <v>223</v>
      </c>
      <c r="D83" s="14" t="s">
        <v>387</v>
      </c>
      <c r="E83" s="15">
        <v>43341</v>
      </c>
      <c r="F83" s="16">
        <v>0.97299999999999998</v>
      </c>
      <c r="G83" s="16" t="s">
        <v>31</v>
      </c>
      <c r="H83" s="16" t="s">
        <v>31</v>
      </c>
      <c r="I83" s="16">
        <v>0.97299999999999998</v>
      </c>
      <c r="J83" s="16">
        <v>3354.5540000000001</v>
      </c>
      <c r="K83" s="7"/>
      <c r="L83" s="7"/>
    </row>
    <row r="84" spans="1:12" ht="16.5" x14ac:dyDescent="0.25">
      <c r="A84" s="11">
        <v>65</v>
      </c>
      <c r="B84" s="12" t="s">
        <v>388</v>
      </c>
      <c r="C84" s="13" t="s">
        <v>389</v>
      </c>
      <c r="D84" s="14" t="s">
        <v>390</v>
      </c>
      <c r="E84" s="15">
        <v>43348</v>
      </c>
      <c r="F84" s="16">
        <v>0.20799999999999999</v>
      </c>
      <c r="G84" s="16" t="s">
        <v>31</v>
      </c>
      <c r="H84" s="16" t="s">
        <v>31</v>
      </c>
      <c r="I84" s="16">
        <v>0.20799999999999999</v>
      </c>
      <c r="J84" s="16">
        <v>717.10900000000004</v>
      </c>
      <c r="K84" s="7"/>
      <c r="L84" s="7"/>
    </row>
    <row r="85" spans="1:12" ht="16.5" x14ac:dyDescent="0.25">
      <c r="A85" s="11">
        <v>66</v>
      </c>
      <c r="B85" s="12" t="s">
        <v>200</v>
      </c>
      <c r="C85" s="13" t="s">
        <v>201</v>
      </c>
      <c r="D85" s="14" t="s">
        <v>391</v>
      </c>
      <c r="E85" s="15">
        <v>43342</v>
      </c>
      <c r="F85" s="16">
        <v>0.91400000000000003</v>
      </c>
      <c r="G85" s="16" t="s">
        <v>31</v>
      </c>
      <c r="H85" s="16" t="s">
        <v>31</v>
      </c>
      <c r="I85" s="16">
        <v>0.91400000000000003</v>
      </c>
      <c r="J85" s="16">
        <v>3151.1439999999998</v>
      </c>
      <c r="K85" s="7"/>
      <c r="L85" s="7"/>
    </row>
    <row r="86" spans="1:12" ht="16.5" x14ac:dyDescent="0.25">
      <c r="A86" s="11">
        <v>67</v>
      </c>
      <c r="B86" s="12" t="s">
        <v>392</v>
      </c>
      <c r="C86" s="13" t="s">
        <v>393</v>
      </c>
      <c r="D86" s="14" t="s">
        <v>394</v>
      </c>
      <c r="E86" s="15">
        <v>43341</v>
      </c>
      <c r="F86" s="16">
        <v>1.2999999999999999E-2</v>
      </c>
      <c r="G86" s="16">
        <v>1.2999999999999999E-2</v>
      </c>
      <c r="H86" s="16">
        <v>53.783000000000001</v>
      </c>
      <c r="I86" s="16" t="s">
        <v>31</v>
      </c>
      <c r="J86" s="16" t="s">
        <v>31</v>
      </c>
      <c r="K86" s="7"/>
      <c r="L86" s="7"/>
    </row>
    <row r="87" spans="1:12" ht="16.5" x14ac:dyDescent="0.25">
      <c r="A87" s="11">
        <v>68</v>
      </c>
      <c r="B87" s="12" t="s">
        <v>108</v>
      </c>
      <c r="C87" s="13" t="s">
        <v>109</v>
      </c>
      <c r="D87" s="14" t="s">
        <v>395</v>
      </c>
      <c r="E87" s="15">
        <v>43339</v>
      </c>
      <c r="F87" s="16">
        <v>1.4E-2</v>
      </c>
      <c r="G87" s="16" t="s">
        <v>31</v>
      </c>
      <c r="H87" s="16" t="s">
        <v>31</v>
      </c>
      <c r="I87" s="16">
        <v>1.4E-2</v>
      </c>
      <c r="J87" s="16">
        <v>48.267000000000003</v>
      </c>
      <c r="K87" s="7"/>
      <c r="L87" s="7"/>
    </row>
    <row r="88" spans="1:12" ht="16.5" x14ac:dyDescent="0.25">
      <c r="A88" s="11">
        <v>69</v>
      </c>
      <c r="B88" s="12" t="s">
        <v>396</v>
      </c>
      <c r="C88" s="13" t="s">
        <v>397</v>
      </c>
      <c r="D88" s="14" t="s">
        <v>398</v>
      </c>
      <c r="E88" s="15">
        <v>43341</v>
      </c>
      <c r="F88" s="16">
        <v>8.9999999999999993E-3</v>
      </c>
      <c r="G88" s="16">
        <v>8.9999999999999993E-3</v>
      </c>
      <c r="H88" s="16">
        <v>37.234999999999999</v>
      </c>
      <c r="I88" s="16" t="s">
        <v>31</v>
      </c>
      <c r="J88" s="16" t="s">
        <v>31</v>
      </c>
      <c r="K88" s="7"/>
      <c r="L88" s="7"/>
    </row>
    <row r="89" spans="1:12" ht="16.5" x14ac:dyDescent="0.25">
      <c r="A89" s="11">
        <v>70</v>
      </c>
      <c r="B89" s="12" t="s">
        <v>80</v>
      </c>
      <c r="C89" s="13" t="s">
        <v>81</v>
      </c>
      <c r="D89" s="14" t="s">
        <v>399</v>
      </c>
      <c r="E89" s="15">
        <v>43349</v>
      </c>
      <c r="F89" s="16">
        <v>1.819</v>
      </c>
      <c r="G89" s="16" t="s">
        <v>31</v>
      </c>
      <c r="H89" s="16" t="s">
        <v>31</v>
      </c>
      <c r="I89" s="16">
        <v>1.819</v>
      </c>
      <c r="J89" s="16">
        <v>6271.2579999999998</v>
      </c>
      <c r="K89" s="7"/>
      <c r="L89" s="7"/>
    </row>
    <row r="90" spans="1:12" ht="16.5" x14ac:dyDescent="0.25">
      <c r="A90" s="11">
        <v>71</v>
      </c>
      <c r="B90" s="12" t="s">
        <v>237</v>
      </c>
      <c r="C90" s="13" t="s">
        <v>238</v>
      </c>
      <c r="D90" s="14" t="s">
        <v>400</v>
      </c>
      <c r="E90" s="15">
        <v>43347</v>
      </c>
      <c r="F90" s="16">
        <v>0.34499999999999997</v>
      </c>
      <c r="G90" s="16" t="s">
        <v>31</v>
      </c>
      <c r="H90" s="16" t="s">
        <v>31</v>
      </c>
      <c r="I90" s="16">
        <v>0.34499999999999997</v>
      </c>
      <c r="J90" s="16">
        <v>1189.4359999999999</v>
      </c>
      <c r="K90" s="7"/>
      <c r="L90" s="7"/>
    </row>
    <row r="91" spans="1:12" ht="16.5" x14ac:dyDescent="0.25">
      <c r="A91" s="11">
        <v>72</v>
      </c>
      <c r="B91" s="12" t="s">
        <v>83</v>
      </c>
      <c r="C91" s="13" t="s">
        <v>84</v>
      </c>
      <c r="D91" s="14" t="s">
        <v>401</v>
      </c>
      <c r="E91" s="15">
        <v>43350</v>
      </c>
      <c r="F91" s="16">
        <v>0.224</v>
      </c>
      <c r="G91" s="16" t="s">
        <v>31</v>
      </c>
      <c r="H91" s="16" t="s">
        <v>31</v>
      </c>
      <c r="I91" s="16">
        <v>0.224</v>
      </c>
      <c r="J91" s="16">
        <v>772.27200000000005</v>
      </c>
      <c r="K91" s="7"/>
      <c r="L91" s="7"/>
    </row>
    <row r="92" spans="1:12" ht="16.5" x14ac:dyDescent="0.25">
      <c r="A92" s="11">
        <v>73</v>
      </c>
      <c r="B92" s="12" t="s">
        <v>230</v>
      </c>
      <c r="C92" s="13" t="s">
        <v>231</v>
      </c>
      <c r="D92" s="14" t="s">
        <v>402</v>
      </c>
      <c r="E92" s="15">
        <v>43343</v>
      </c>
      <c r="F92" s="16">
        <v>0.316</v>
      </c>
      <c r="G92" s="16" t="s">
        <v>31</v>
      </c>
      <c r="H92" s="16" t="s">
        <v>31</v>
      </c>
      <c r="I92" s="16">
        <v>0.316</v>
      </c>
      <c r="J92" s="16">
        <v>1089.454</v>
      </c>
      <c r="K92" s="7"/>
      <c r="L92" s="7"/>
    </row>
    <row r="93" spans="1:12" ht="33" x14ac:dyDescent="0.25">
      <c r="A93" s="11">
        <v>74</v>
      </c>
      <c r="B93" s="12" t="s">
        <v>403</v>
      </c>
      <c r="C93" s="13" t="s">
        <v>404</v>
      </c>
      <c r="D93" s="14" t="s">
        <v>405</v>
      </c>
      <c r="E93" s="15">
        <v>43339</v>
      </c>
      <c r="F93" s="16">
        <v>0.45200000000000001</v>
      </c>
      <c r="G93" s="16" t="s">
        <v>31</v>
      </c>
      <c r="H93" s="16" t="s">
        <v>31</v>
      </c>
      <c r="I93" s="16">
        <v>0.45200000000000001</v>
      </c>
      <c r="J93" s="16">
        <v>1558.3340000000001</v>
      </c>
      <c r="K93" s="7"/>
      <c r="L93" s="7"/>
    </row>
    <row r="94" spans="1:12" ht="16.5" x14ac:dyDescent="0.25">
      <c r="A94" s="11">
        <v>75</v>
      </c>
      <c r="B94" s="12" t="s">
        <v>215</v>
      </c>
      <c r="C94" s="13" t="s">
        <v>216</v>
      </c>
      <c r="D94" s="14" t="s">
        <v>406</v>
      </c>
      <c r="E94" s="15">
        <v>43343</v>
      </c>
      <c r="F94" s="16">
        <v>0.42499999999999999</v>
      </c>
      <c r="G94" s="16" t="s">
        <v>31</v>
      </c>
      <c r="H94" s="16" t="s">
        <v>31</v>
      </c>
      <c r="I94" s="16">
        <v>0.42499999999999999</v>
      </c>
      <c r="J94" s="16">
        <v>1465.2470000000001</v>
      </c>
      <c r="K94" s="7"/>
      <c r="L94" s="7"/>
    </row>
    <row r="95" spans="1:12" ht="16.5" x14ac:dyDescent="0.25">
      <c r="A95" s="11">
        <v>76</v>
      </c>
      <c r="B95" s="12" t="s">
        <v>86</v>
      </c>
      <c r="C95" s="13" t="s">
        <v>87</v>
      </c>
      <c r="D95" s="14" t="s">
        <v>407</v>
      </c>
      <c r="E95" s="15">
        <v>43341</v>
      </c>
      <c r="F95" s="16">
        <v>0.33</v>
      </c>
      <c r="G95" s="16" t="s">
        <v>31</v>
      </c>
      <c r="H95" s="16" t="s">
        <v>31</v>
      </c>
      <c r="I95" s="16">
        <v>0.33</v>
      </c>
      <c r="J95" s="16">
        <v>1137.721</v>
      </c>
      <c r="K95" s="7"/>
      <c r="L95" s="7"/>
    </row>
    <row r="96" spans="1:12" ht="16.5" x14ac:dyDescent="0.25">
      <c r="A96" s="11">
        <v>77</v>
      </c>
      <c r="B96" s="12" t="s">
        <v>408</v>
      </c>
      <c r="C96" s="13" t="s">
        <v>409</v>
      </c>
      <c r="D96" s="14" t="s">
        <v>410</v>
      </c>
      <c r="E96" s="15">
        <v>43341</v>
      </c>
      <c r="F96" s="16">
        <v>0.70199999999999996</v>
      </c>
      <c r="G96" s="16">
        <v>0.70199999999999996</v>
      </c>
      <c r="H96" s="16">
        <v>2904.2930000000001</v>
      </c>
      <c r="I96" s="16" t="s">
        <v>31</v>
      </c>
      <c r="J96" s="16" t="s">
        <v>31</v>
      </c>
      <c r="K96" s="7"/>
      <c r="L96" s="7"/>
    </row>
    <row r="97" spans="1:12" ht="16.5" x14ac:dyDescent="0.25">
      <c r="A97" s="11">
        <v>78</v>
      </c>
      <c r="B97" s="12" t="s">
        <v>233</v>
      </c>
      <c r="C97" s="13" t="s">
        <v>234</v>
      </c>
      <c r="D97" s="14" t="s">
        <v>411</v>
      </c>
      <c r="E97" s="15">
        <v>43343</v>
      </c>
      <c r="F97" s="16">
        <v>0.753</v>
      </c>
      <c r="G97" s="16" t="s">
        <v>31</v>
      </c>
      <c r="H97" s="16" t="s">
        <v>31</v>
      </c>
      <c r="I97" s="16">
        <v>0.753</v>
      </c>
      <c r="J97" s="16">
        <v>2596.0729999999999</v>
      </c>
      <c r="K97" s="7"/>
      <c r="L97" s="7"/>
    </row>
    <row r="98" spans="1:12" ht="16.5" x14ac:dyDescent="0.25">
      <c r="A98" s="11">
        <v>79</v>
      </c>
      <c r="B98" s="12" t="s">
        <v>254</v>
      </c>
      <c r="C98" s="13" t="s">
        <v>255</v>
      </c>
      <c r="D98" s="14" t="s">
        <v>412</v>
      </c>
      <c r="E98" s="15">
        <v>43343</v>
      </c>
      <c r="F98" s="16">
        <v>5.9640000000000004</v>
      </c>
      <c r="G98" s="16" t="s">
        <v>31</v>
      </c>
      <c r="H98" s="16" t="s">
        <v>31</v>
      </c>
      <c r="I98" s="16">
        <v>5.9640000000000004</v>
      </c>
      <c r="J98" s="16">
        <v>20561.728999999999</v>
      </c>
      <c r="K98" s="7"/>
      <c r="L98" s="7"/>
    </row>
    <row r="99" spans="1:12" ht="16.5" x14ac:dyDescent="0.25">
      <c r="A99" s="11">
        <v>80</v>
      </c>
      <c r="B99" s="12" t="s">
        <v>89</v>
      </c>
      <c r="C99" s="13" t="s">
        <v>90</v>
      </c>
      <c r="D99" s="14" t="s">
        <v>413</v>
      </c>
      <c r="E99" s="15">
        <v>43339</v>
      </c>
      <c r="F99" s="16">
        <v>14.691000000000001</v>
      </c>
      <c r="G99" s="16" t="s">
        <v>31</v>
      </c>
      <c r="H99" s="16" t="s">
        <v>31</v>
      </c>
      <c r="I99" s="16">
        <v>14.691000000000001</v>
      </c>
      <c r="J99" s="19">
        <f>50649.29+0.001</f>
        <v>50649.290999999997</v>
      </c>
      <c r="K99" s="7"/>
      <c r="L99" s="7"/>
    </row>
    <row r="100" spans="1:12" ht="16.5" x14ac:dyDescent="0.25">
      <c r="A100" s="11">
        <v>81</v>
      </c>
      <c r="B100" s="12" t="s">
        <v>92</v>
      </c>
      <c r="C100" s="13" t="s">
        <v>93</v>
      </c>
      <c r="D100" s="14" t="s">
        <v>414</v>
      </c>
      <c r="E100" s="15">
        <v>43343</v>
      </c>
      <c r="F100" s="16">
        <v>6.4569999999999999</v>
      </c>
      <c r="G100" s="16" t="s">
        <v>31</v>
      </c>
      <c r="H100" s="16" t="s">
        <v>31</v>
      </c>
      <c r="I100" s="16">
        <v>6.4569999999999999</v>
      </c>
      <c r="J100" s="16">
        <v>22261.416000000001</v>
      </c>
      <c r="K100" s="7"/>
      <c r="L100" s="7"/>
    </row>
    <row r="101" spans="1:12" ht="33" x14ac:dyDescent="0.25">
      <c r="A101" s="11">
        <v>82</v>
      </c>
      <c r="B101" s="12" t="s">
        <v>259</v>
      </c>
      <c r="C101" s="13" t="s">
        <v>260</v>
      </c>
      <c r="D101" s="14" t="s">
        <v>415</v>
      </c>
      <c r="E101" s="15">
        <v>43343</v>
      </c>
      <c r="F101" s="16">
        <v>1.0129999999999999</v>
      </c>
      <c r="G101" s="16" t="s">
        <v>31</v>
      </c>
      <c r="H101" s="16" t="s">
        <v>31</v>
      </c>
      <c r="I101" s="16">
        <v>1.0129999999999999</v>
      </c>
      <c r="J101" s="16">
        <v>3492.46</v>
      </c>
      <c r="K101" s="7"/>
      <c r="L101" s="7"/>
    </row>
    <row r="102" spans="1:12" ht="33" x14ac:dyDescent="0.25">
      <c r="A102" s="11">
        <v>83</v>
      </c>
      <c r="B102" s="12" t="s">
        <v>251</v>
      </c>
      <c r="C102" s="13" t="s">
        <v>252</v>
      </c>
      <c r="D102" s="14" t="s">
        <v>416</v>
      </c>
      <c r="E102" s="15">
        <v>43342</v>
      </c>
      <c r="F102" s="16">
        <v>2.7989999999999999</v>
      </c>
      <c r="G102" s="16" t="s">
        <v>31</v>
      </c>
      <c r="H102" s="16" t="s">
        <v>31</v>
      </c>
      <c r="I102" s="16">
        <v>2.7989999999999999</v>
      </c>
      <c r="J102" s="16">
        <v>9649.9459999999999</v>
      </c>
      <c r="K102" s="7"/>
      <c r="L102" s="7"/>
    </row>
    <row r="103" spans="1:12" ht="16.5" x14ac:dyDescent="0.25">
      <c r="A103" s="11">
        <v>84</v>
      </c>
      <c r="B103" s="12" t="s">
        <v>240</v>
      </c>
      <c r="C103" s="13" t="s">
        <v>241</v>
      </c>
      <c r="D103" s="14" t="s">
        <v>417</v>
      </c>
      <c r="E103" s="15">
        <v>43341</v>
      </c>
      <c r="F103" s="16">
        <v>6.9000000000000006E-2</v>
      </c>
      <c r="G103" s="16" t="s">
        <v>31</v>
      </c>
      <c r="H103" s="16" t="s">
        <v>31</v>
      </c>
      <c r="I103" s="16">
        <v>6.9000000000000006E-2</v>
      </c>
      <c r="J103" s="16">
        <v>237.887</v>
      </c>
      <c r="K103" s="7"/>
      <c r="L103" s="7"/>
    </row>
    <row r="104" spans="1:12" ht="16.5" x14ac:dyDescent="0.25">
      <c r="A104" s="11">
        <v>85</v>
      </c>
      <c r="B104" s="12" t="s">
        <v>418</v>
      </c>
      <c r="C104" s="13" t="s">
        <v>419</v>
      </c>
      <c r="D104" s="14" t="s">
        <v>420</v>
      </c>
      <c r="E104" s="15">
        <v>43339</v>
      </c>
      <c r="F104" s="16">
        <v>0.5</v>
      </c>
      <c r="G104" s="16" t="s">
        <v>31</v>
      </c>
      <c r="H104" s="16" t="s">
        <v>31</v>
      </c>
      <c r="I104" s="16">
        <v>0.5</v>
      </c>
      <c r="J104" s="16">
        <v>1723.82</v>
      </c>
      <c r="K104" s="7"/>
      <c r="L104" s="7"/>
    </row>
    <row r="105" spans="1:12" ht="16.5" x14ac:dyDescent="0.25">
      <c r="A105" s="11">
        <v>86</v>
      </c>
      <c r="B105" s="12" t="s">
        <v>421</v>
      </c>
      <c r="C105" s="13" t="s">
        <v>422</v>
      </c>
      <c r="D105" s="14" t="s">
        <v>423</v>
      </c>
      <c r="E105" s="15">
        <v>43341</v>
      </c>
      <c r="F105" s="16">
        <v>8.5000000000000006E-2</v>
      </c>
      <c r="G105" s="16">
        <v>8.5000000000000006E-2</v>
      </c>
      <c r="H105" s="16">
        <v>351.65899999999999</v>
      </c>
      <c r="I105" s="16" t="s">
        <v>31</v>
      </c>
      <c r="J105" s="16" t="s">
        <v>31</v>
      </c>
      <c r="K105" s="7"/>
      <c r="L105" s="7"/>
    </row>
    <row r="106" spans="1:12" ht="16.5" x14ac:dyDescent="0.25">
      <c r="A106" s="11"/>
      <c r="B106" s="12"/>
      <c r="C106" s="13"/>
      <c r="D106" s="14"/>
      <c r="E106" s="15"/>
      <c r="F106" s="16">
        <v>100</v>
      </c>
      <c r="G106" s="16">
        <v>2.8619999999999997</v>
      </c>
      <c r="H106" s="16">
        <f>SUM(H20:H105)</f>
        <v>11840.579</v>
      </c>
      <c r="I106" s="16">
        <v>96.807999999999993</v>
      </c>
      <c r="J106" s="16">
        <f>SUM(J20:J105)</f>
        <v>334845.20599999995</v>
      </c>
      <c r="K106" s="21">
        <f>H106+J106</f>
        <v>346685.78499999997</v>
      </c>
      <c r="L106" s="7"/>
    </row>
    <row r="107" spans="1:12" ht="16.5" x14ac:dyDescent="0.25">
      <c r="A107" s="11"/>
      <c r="B107" s="12" t="s">
        <v>102</v>
      </c>
      <c r="C107" s="13"/>
      <c r="D107" s="14"/>
      <c r="E107" s="15"/>
      <c r="F107" s="16"/>
      <c r="G107" s="16" t="s">
        <v>31</v>
      </c>
      <c r="H107" s="16"/>
      <c r="I107" s="16" t="s">
        <v>31</v>
      </c>
      <c r="J107" s="16">
        <v>346737.49900000001</v>
      </c>
      <c r="K107" s="7"/>
      <c r="L107" s="7"/>
    </row>
    <row r="108" spans="1:12" ht="16.5" x14ac:dyDescent="0.25">
      <c r="A108" s="11"/>
      <c r="B108" s="12" t="s">
        <v>103</v>
      </c>
      <c r="C108" s="13"/>
      <c r="D108" s="14"/>
      <c r="E108" s="15"/>
      <c r="F108" s="16"/>
      <c r="G108" s="16" t="s">
        <v>31</v>
      </c>
      <c r="H108" s="16"/>
      <c r="I108" s="16" t="s">
        <v>31</v>
      </c>
      <c r="J108" s="20">
        <v>346737.5</v>
      </c>
      <c r="K108" s="7"/>
      <c r="L108" s="31">
        <f>J108-L33</f>
        <v>346685.78499999997</v>
      </c>
    </row>
    <row r="109" spans="1:12" x14ac:dyDescent="0.25">
      <c r="J109" s="18">
        <f>J108-J107</f>
        <v>9.9999998928979039E-4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0"/>
  <sheetViews>
    <sheetView topLeftCell="A14" zoomScale="71" zoomScaleNormal="71" zoomScaleSheetLayoutView="100" workbookViewId="0">
      <selection activeCell="O19" sqref="O19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54" t="s">
        <v>19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6.5" x14ac:dyDescent="0.25">
      <c r="A6" s="54" t="s">
        <v>2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16.5" x14ac:dyDescent="0.25">
      <c r="A7" s="54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ht="16.5" x14ac:dyDescent="0.25">
      <c r="A8" s="54" t="s">
        <v>20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6.5" x14ac:dyDescent="0.25">
      <c r="A9" s="54" t="s">
        <v>21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16.5" x14ac:dyDescent="0.25">
      <c r="A10" s="54" t="s">
        <v>22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6.5" x14ac:dyDescent="0.25">
      <c r="A11" s="54" t="s">
        <v>23</v>
      </c>
      <c r="B11" s="54"/>
      <c r="C11" s="54"/>
      <c r="D11" s="54"/>
      <c r="E11" s="54"/>
      <c r="F11" s="54"/>
      <c r="G11" s="54"/>
      <c r="H11" s="54"/>
      <c r="I11" s="54"/>
      <c r="J11" s="54"/>
    </row>
    <row r="13" spans="1:10" ht="37.5" customHeight="1" x14ac:dyDescent="0.25">
      <c r="A13" s="53" t="s">
        <v>8</v>
      </c>
      <c r="B13" s="53"/>
      <c r="C13" s="50" t="s">
        <v>13</v>
      </c>
      <c r="D13" s="51"/>
      <c r="E13" s="51"/>
      <c r="F13" s="51"/>
      <c r="G13" s="52"/>
      <c r="H13" s="50" t="s">
        <v>14</v>
      </c>
      <c r="I13" s="51"/>
      <c r="J13" s="52"/>
    </row>
    <row r="14" spans="1:10" ht="16.5" x14ac:dyDescent="0.25">
      <c r="A14" s="53" t="s">
        <v>25</v>
      </c>
      <c r="B14" s="53"/>
      <c r="C14" s="53" t="s">
        <v>26</v>
      </c>
      <c r="D14" s="53"/>
      <c r="E14" s="53"/>
      <c r="F14" s="53"/>
      <c r="G14" s="53"/>
      <c r="H14" s="53" t="s">
        <v>424</v>
      </c>
      <c r="I14" s="53"/>
      <c r="J14" s="53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50" t="s">
        <v>18</v>
      </c>
      <c r="H16" s="51"/>
      <c r="I16" s="51"/>
      <c r="J16" s="52"/>
    </row>
    <row r="17" spans="1:12" ht="27.75" customHeight="1" x14ac:dyDescent="0.25">
      <c r="A17" s="43"/>
      <c r="B17" s="43"/>
      <c r="C17" s="43"/>
      <c r="D17" s="47"/>
      <c r="E17" s="48"/>
      <c r="F17" s="49"/>
      <c r="G17" s="53" t="s">
        <v>10</v>
      </c>
      <c r="H17" s="53"/>
      <c r="I17" s="53" t="s">
        <v>11</v>
      </c>
      <c r="J17" s="53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425</v>
      </c>
      <c r="C20" s="13" t="s">
        <v>426</v>
      </c>
      <c r="D20" s="14" t="s">
        <v>427</v>
      </c>
      <c r="E20" s="15">
        <v>43342</v>
      </c>
      <c r="F20" s="16">
        <v>3.9470000000000001</v>
      </c>
      <c r="G20" s="16">
        <v>3.9470000000000001</v>
      </c>
      <c r="H20" s="16">
        <v>81.411000000000001</v>
      </c>
      <c r="I20" s="16" t="s">
        <v>31</v>
      </c>
      <c r="J20" s="16" t="s">
        <v>31</v>
      </c>
      <c r="K20" s="7"/>
      <c r="L20" s="7"/>
    </row>
    <row r="21" spans="1:12" ht="16.5" x14ac:dyDescent="0.25">
      <c r="A21" s="11">
        <v>2</v>
      </c>
      <c r="B21" s="12" t="s">
        <v>428</v>
      </c>
      <c r="C21" s="13" t="s">
        <v>429</v>
      </c>
      <c r="D21" s="14" t="s">
        <v>430</v>
      </c>
      <c r="E21" s="15">
        <v>43339</v>
      </c>
      <c r="F21" s="16">
        <v>42.676000000000002</v>
      </c>
      <c r="G21" s="16">
        <v>25.606000000000002</v>
      </c>
      <c r="H21" s="16">
        <v>528.14800000000002</v>
      </c>
      <c r="I21" s="16">
        <v>17.07</v>
      </c>
      <c r="J21" s="16">
        <v>293.404</v>
      </c>
      <c r="K21" s="7"/>
      <c r="L21" s="7"/>
    </row>
    <row r="22" spans="1:12" ht="16.5" x14ac:dyDescent="0.25">
      <c r="A22" s="11">
        <v>3</v>
      </c>
      <c r="B22" s="12" t="s">
        <v>431</v>
      </c>
      <c r="C22" s="13" t="s">
        <v>432</v>
      </c>
      <c r="D22" s="14" t="s">
        <v>433</v>
      </c>
      <c r="E22" s="15">
        <v>43339</v>
      </c>
      <c r="F22" s="16">
        <v>14.15</v>
      </c>
      <c r="G22" s="16">
        <v>14.15</v>
      </c>
      <c r="H22" s="16">
        <v>291.85700000000003</v>
      </c>
      <c r="I22" s="16" t="s">
        <v>31</v>
      </c>
      <c r="J22" s="16" t="s">
        <v>31</v>
      </c>
      <c r="K22" s="7"/>
      <c r="L22" s="7"/>
    </row>
    <row r="23" spans="1:12" ht="16.5" x14ac:dyDescent="0.25">
      <c r="A23" s="11">
        <v>4</v>
      </c>
      <c r="B23" s="12" t="s">
        <v>68</v>
      </c>
      <c r="C23" s="13" t="s">
        <v>69</v>
      </c>
      <c r="D23" s="14" t="s">
        <v>434</v>
      </c>
      <c r="E23" s="15">
        <v>43339</v>
      </c>
      <c r="F23" s="16">
        <v>0.76200000000000001</v>
      </c>
      <c r="G23" s="16">
        <v>0.76200000000000001</v>
      </c>
      <c r="H23" s="16">
        <v>15.717000000000001</v>
      </c>
      <c r="I23" s="16" t="s">
        <v>31</v>
      </c>
      <c r="J23" s="16" t="s">
        <v>31</v>
      </c>
      <c r="K23" s="7"/>
      <c r="L23" s="7"/>
    </row>
    <row r="24" spans="1:12" ht="16.5" x14ac:dyDescent="0.25">
      <c r="A24" s="11">
        <v>5</v>
      </c>
      <c r="B24" s="12" t="s">
        <v>28</v>
      </c>
      <c r="C24" s="13" t="s">
        <v>29</v>
      </c>
      <c r="D24" s="14" t="s">
        <v>435</v>
      </c>
      <c r="E24" s="15">
        <v>43339</v>
      </c>
      <c r="F24" s="16">
        <v>10.304</v>
      </c>
      <c r="G24" s="16">
        <v>10.304</v>
      </c>
      <c r="H24" s="16">
        <v>212.53</v>
      </c>
      <c r="I24" s="16" t="s">
        <v>31</v>
      </c>
      <c r="J24" s="16" t="s">
        <v>31</v>
      </c>
      <c r="K24" s="7"/>
      <c r="L24" s="7"/>
    </row>
    <row r="25" spans="1:12" ht="16.5" x14ac:dyDescent="0.25">
      <c r="A25" s="11">
        <v>6</v>
      </c>
      <c r="B25" s="12" t="s">
        <v>436</v>
      </c>
      <c r="C25" s="13" t="s">
        <v>437</v>
      </c>
      <c r="D25" s="14" t="s">
        <v>438</v>
      </c>
      <c r="E25" s="15">
        <v>43339</v>
      </c>
      <c r="F25" s="16">
        <v>26.513000000000002</v>
      </c>
      <c r="G25" s="16">
        <v>26.513000000000002</v>
      </c>
      <c r="H25" s="19">
        <f>546.856+0.001</f>
        <v>546.85699999999997</v>
      </c>
      <c r="I25" s="16" t="s">
        <v>31</v>
      </c>
      <c r="J25" s="16" t="s">
        <v>31</v>
      </c>
      <c r="K25" s="7"/>
      <c r="L25" s="7"/>
    </row>
    <row r="26" spans="1:12" ht="33" x14ac:dyDescent="0.25">
      <c r="A26" s="32">
        <v>7</v>
      </c>
      <c r="B26" s="33" t="s">
        <v>101</v>
      </c>
      <c r="C26" s="34"/>
      <c r="D26" s="35"/>
      <c r="E26" s="36"/>
      <c r="F26" s="37">
        <v>1.6479999999999961</v>
      </c>
      <c r="G26" s="37" t="s">
        <v>31</v>
      </c>
      <c r="H26" s="37" t="s">
        <v>31</v>
      </c>
      <c r="I26" s="37">
        <v>1.6479999999999961</v>
      </c>
      <c r="J26" s="37">
        <v>28.326000000000001</v>
      </c>
      <c r="K26" s="7"/>
      <c r="L26" s="7"/>
    </row>
    <row r="27" spans="1:12" ht="16.5" x14ac:dyDescent="0.25">
      <c r="A27" s="11"/>
      <c r="B27" s="12"/>
      <c r="C27" s="13"/>
      <c r="D27" s="14"/>
      <c r="E27" s="15"/>
      <c r="F27" s="16">
        <v>100</v>
      </c>
      <c r="G27" s="16">
        <v>81.282000000000011</v>
      </c>
      <c r="H27" s="16">
        <f>SUM(H20:H26)</f>
        <v>1676.52</v>
      </c>
      <c r="I27" s="16">
        <v>18.717999999999996</v>
      </c>
      <c r="J27" s="16">
        <f>SUM(J20:J26)</f>
        <v>321.73</v>
      </c>
      <c r="K27" s="21">
        <f>H27+J27</f>
        <v>1998.25</v>
      </c>
      <c r="L27" s="7"/>
    </row>
    <row r="28" spans="1:12" ht="16.5" x14ac:dyDescent="0.25">
      <c r="A28" s="11"/>
      <c r="B28" s="12" t="s">
        <v>102</v>
      </c>
      <c r="C28" s="13"/>
      <c r="D28" s="14"/>
      <c r="E28" s="15"/>
      <c r="F28" s="16"/>
      <c r="G28" s="16" t="s">
        <v>31</v>
      </c>
      <c r="H28" s="16"/>
      <c r="I28" s="16" t="s">
        <v>31</v>
      </c>
      <c r="J28" s="16">
        <v>1998.249</v>
      </c>
      <c r="K28" s="7"/>
      <c r="L28" s="7"/>
    </row>
    <row r="29" spans="1:12" ht="16.5" x14ac:dyDescent="0.25">
      <c r="A29" s="11"/>
      <c r="B29" s="12" t="s">
        <v>103</v>
      </c>
      <c r="C29" s="13"/>
      <c r="D29" s="14"/>
      <c r="E29" s="15"/>
      <c r="F29" s="16"/>
      <c r="G29" s="16" t="s">
        <v>31</v>
      </c>
      <c r="H29" s="16"/>
      <c r="I29" s="16" t="s">
        <v>31</v>
      </c>
      <c r="J29" s="20">
        <v>1998.25</v>
      </c>
      <c r="K29" s="31">
        <f>K27-J26</f>
        <v>1969.924</v>
      </c>
      <c r="L29" s="7"/>
    </row>
    <row r="30" spans="1:12" x14ac:dyDescent="0.25">
      <c r="J30" s="18">
        <f>J29-J28</f>
        <v>9.9999999997635314E-4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4"/>
  <sheetViews>
    <sheetView topLeftCell="A43" zoomScale="77" zoomScaleNormal="77" zoomScaleSheetLayoutView="100" workbookViewId="0">
      <selection activeCell="K54" sqref="K54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54" t="s">
        <v>19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6.5" x14ac:dyDescent="0.25">
      <c r="A6" s="54" t="s">
        <v>2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16.5" x14ac:dyDescent="0.25">
      <c r="A7" s="54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ht="16.5" x14ac:dyDescent="0.25">
      <c r="A8" s="54" t="s">
        <v>20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6.5" x14ac:dyDescent="0.25">
      <c r="A9" s="54" t="s">
        <v>21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16.5" x14ac:dyDescent="0.25">
      <c r="A10" s="54" t="s">
        <v>22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6.5" x14ac:dyDescent="0.25">
      <c r="A11" s="54" t="s">
        <v>23</v>
      </c>
      <c r="B11" s="54"/>
      <c r="C11" s="54"/>
      <c r="D11" s="54"/>
      <c r="E11" s="54"/>
      <c r="F11" s="54"/>
      <c r="G11" s="54"/>
      <c r="H11" s="54"/>
      <c r="I11" s="54"/>
      <c r="J11" s="54"/>
    </row>
    <row r="13" spans="1:10" ht="37.5" customHeight="1" x14ac:dyDescent="0.25">
      <c r="A13" s="53" t="s">
        <v>8</v>
      </c>
      <c r="B13" s="53"/>
      <c r="C13" s="50" t="s">
        <v>13</v>
      </c>
      <c r="D13" s="51"/>
      <c r="E13" s="51"/>
      <c r="F13" s="51"/>
      <c r="G13" s="52"/>
      <c r="H13" s="50" t="s">
        <v>14</v>
      </c>
      <c r="I13" s="51"/>
      <c r="J13" s="52"/>
    </row>
    <row r="14" spans="1:10" ht="16.5" x14ac:dyDescent="0.25">
      <c r="A14" s="53" t="s">
        <v>25</v>
      </c>
      <c r="B14" s="53"/>
      <c r="C14" s="53" t="s">
        <v>26</v>
      </c>
      <c r="D14" s="53"/>
      <c r="E14" s="53"/>
      <c r="F14" s="53"/>
      <c r="G14" s="53"/>
      <c r="H14" s="53" t="s">
        <v>439</v>
      </c>
      <c r="I14" s="53"/>
      <c r="J14" s="53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50" t="s">
        <v>18</v>
      </c>
      <c r="H16" s="51"/>
      <c r="I16" s="51"/>
      <c r="J16" s="52"/>
    </row>
    <row r="17" spans="1:12" ht="27.75" customHeight="1" x14ac:dyDescent="0.25">
      <c r="A17" s="43"/>
      <c r="B17" s="43"/>
      <c r="C17" s="43"/>
      <c r="D17" s="47"/>
      <c r="E17" s="48"/>
      <c r="F17" s="49"/>
      <c r="G17" s="53" t="s">
        <v>10</v>
      </c>
      <c r="H17" s="53"/>
      <c r="I17" s="53" t="s">
        <v>11</v>
      </c>
      <c r="J17" s="53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186</v>
      </c>
      <c r="C20" s="13" t="s">
        <v>187</v>
      </c>
      <c r="D20" s="14" t="s">
        <v>440</v>
      </c>
      <c r="E20" s="15">
        <v>43340</v>
      </c>
      <c r="F20" s="16">
        <v>10.303000000000001</v>
      </c>
      <c r="G20" s="16" t="s">
        <v>31</v>
      </c>
      <c r="H20" s="16" t="s">
        <v>31</v>
      </c>
      <c r="I20" s="16">
        <v>10.303000000000001</v>
      </c>
      <c r="J20" s="16">
        <v>1281.3520000000001</v>
      </c>
      <c r="K20" s="7"/>
      <c r="L20" s="7"/>
    </row>
    <row r="21" spans="1:12" ht="16.5" x14ac:dyDescent="0.25">
      <c r="A21" s="11">
        <v>2</v>
      </c>
      <c r="B21" s="12" t="s">
        <v>32</v>
      </c>
      <c r="C21" s="13" t="s">
        <v>33</v>
      </c>
      <c r="D21" s="14" t="s">
        <v>441</v>
      </c>
      <c r="E21" s="15">
        <v>43339</v>
      </c>
      <c r="F21" s="16">
        <v>0.68200000000000005</v>
      </c>
      <c r="G21" s="16" t="s">
        <v>31</v>
      </c>
      <c r="H21" s="16" t="s">
        <v>31</v>
      </c>
      <c r="I21" s="16">
        <v>0.68200000000000005</v>
      </c>
      <c r="J21" s="16">
        <v>84.817999999999998</v>
      </c>
      <c r="K21" s="7"/>
      <c r="L21" s="7"/>
    </row>
    <row r="22" spans="1:12" ht="16.5" x14ac:dyDescent="0.25">
      <c r="A22" s="11">
        <v>3</v>
      </c>
      <c r="B22" s="12" t="s">
        <v>38</v>
      </c>
      <c r="C22" s="13" t="s">
        <v>39</v>
      </c>
      <c r="D22" s="14" t="s">
        <v>442</v>
      </c>
      <c r="E22" s="15">
        <v>43341</v>
      </c>
      <c r="F22" s="16">
        <v>1.7629999999999999</v>
      </c>
      <c r="G22" s="16" t="s">
        <v>31</v>
      </c>
      <c r="H22" s="16" t="s">
        <v>31</v>
      </c>
      <c r="I22" s="16">
        <v>1.7629999999999999</v>
      </c>
      <c r="J22" s="16">
        <v>219.25899999999999</v>
      </c>
      <c r="K22" s="7"/>
      <c r="L22" s="7"/>
    </row>
    <row r="23" spans="1:12" ht="16.5" x14ac:dyDescent="0.25">
      <c r="A23" s="11">
        <v>4</v>
      </c>
      <c r="B23" s="12" t="s">
        <v>114</v>
      </c>
      <c r="C23" s="13" t="s">
        <v>115</v>
      </c>
      <c r="D23" s="14" t="s">
        <v>443</v>
      </c>
      <c r="E23" s="15">
        <v>43348</v>
      </c>
      <c r="F23" s="16">
        <v>4.9000000000000002E-2</v>
      </c>
      <c r="G23" s="16" t="s">
        <v>31</v>
      </c>
      <c r="H23" s="16" t="s">
        <v>31</v>
      </c>
      <c r="I23" s="16">
        <v>4.9000000000000002E-2</v>
      </c>
      <c r="J23" s="16">
        <v>6.0940000000000003</v>
      </c>
      <c r="K23" s="7"/>
      <c r="L23" s="7"/>
    </row>
    <row r="24" spans="1:12" ht="16.5" x14ac:dyDescent="0.25">
      <c r="A24" s="11">
        <v>5</v>
      </c>
      <c r="B24" s="12" t="s">
        <v>117</v>
      </c>
      <c r="C24" s="13" t="s">
        <v>118</v>
      </c>
      <c r="D24" s="14" t="s">
        <v>444</v>
      </c>
      <c r="E24" s="15">
        <v>43348</v>
      </c>
      <c r="F24" s="16">
        <v>8.9999999999999993E-3</v>
      </c>
      <c r="G24" s="16" t="s">
        <v>31</v>
      </c>
      <c r="H24" s="16" t="s">
        <v>31</v>
      </c>
      <c r="I24" s="16">
        <v>8.9999999999999993E-3</v>
      </c>
      <c r="J24" s="16">
        <v>1.119</v>
      </c>
      <c r="K24" s="7"/>
      <c r="L24" s="7"/>
    </row>
    <row r="25" spans="1:12" ht="16.5" x14ac:dyDescent="0.25">
      <c r="A25" s="11">
        <v>6</v>
      </c>
      <c r="B25" s="12" t="s">
        <v>121</v>
      </c>
      <c r="C25" s="13" t="s">
        <v>122</v>
      </c>
      <c r="D25" s="14" t="s">
        <v>445</v>
      </c>
      <c r="E25" s="15">
        <v>43339</v>
      </c>
      <c r="F25" s="16">
        <v>0.215</v>
      </c>
      <c r="G25" s="16" t="s">
        <v>31</v>
      </c>
      <c r="H25" s="16" t="s">
        <v>31</v>
      </c>
      <c r="I25" s="16">
        <v>0.215</v>
      </c>
      <c r="J25" s="16">
        <v>26.739000000000001</v>
      </c>
      <c r="K25" s="7"/>
      <c r="L25" s="7"/>
    </row>
    <row r="26" spans="1:12" ht="16.5" x14ac:dyDescent="0.25">
      <c r="A26" s="11">
        <v>7</v>
      </c>
      <c r="B26" s="12" t="s">
        <v>130</v>
      </c>
      <c r="C26" s="13" t="s">
        <v>131</v>
      </c>
      <c r="D26" s="14" t="s">
        <v>446</v>
      </c>
      <c r="E26" s="15">
        <v>43349</v>
      </c>
      <c r="F26" s="16">
        <v>2.9089999999999998</v>
      </c>
      <c r="G26" s="16" t="s">
        <v>31</v>
      </c>
      <c r="H26" s="16" t="s">
        <v>31</v>
      </c>
      <c r="I26" s="16">
        <v>2.9089999999999998</v>
      </c>
      <c r="J26" s="16">
        <v>361.78300000000002</v>
      </c>
      <c r="K26" s="7"/>
      <c r="L26" s="7"/>
    </row>
    <row r="27" spans="1:12" ht="16.5" x14ac:dyDescent="0.25">
      <c r="A27" s="11">
        <v>8</v>
      </c>
      <c r="B27" s="12" t="s">
        <v>133</v>
      </c>
      <c r="C27" s="13" t="s">
        <v>134</v>
      </c>
      <c r="D27" s="14" t="s">
        <v>447</v>
      </c>
      <c r="E27" s="15">
        <v>43348</v>
      </c>
      <c r="F27" s="16">
        <v>0.376</v>
      </c>
      <c r="G27" s="16" t="s">
        <v>31</v>
      </c>
      <c r="H27" s="16" t="s">
        <v>31</v>
      </c>
      <c r="I27" s="16">
        <v>0.376</v>
      </c>
      <c r="J27" s="16">
        <v>46.762</v>
      </c>
      <c r="K27" s="7"/>
      <c r="L27" s="7"/>
    </row>
    <row r="28" spans="1:12" ht="16.5" x14ac:dyDescent="0.25">
      <c r="A28" s="11">
        <v>9</v>
      </c>
      <c r="B28" s="12" t="s">
        <v>136</v>
      </c>
      <c r="C28" s="13" t="s">
        <v>137</v>
      </c>
      <c r="D28" s="14" t="s">
        <v>448</v>
      </c>
      <c r="E28" s="15">
        <v>43349</v>
      </c>
      <c r="F28" s="16">
        <v>0.37</v>
      </c>
      <c r="G28" s="16" t="s">
        <v>31</v>
      </c>
      <c r="H28" s="16" t="s">
        <v>31</v>
      </c>
      <c r="I28" s="16">
        <v>0.37</v>
      </c>
      <c r="J28" s="16">
        <v>46.015999999999998</v>
      </c>
      <c r="K28" s="7"/>
      <c r="L28" s="7"/>
    </row>
    <row r="29" spans="1:12" ht="16.5" x14ac:dyDescent="0.25">
      <c r="A29" s="11">
        <v>10</v>
      </c>
      <c r="B29" s="12" t="s">
        <v>92</v>
      </c>
      <c r="C29" s="13" t="s">
        <v>93</v>
      </c>
      <c r="D29" s="14" t="s">
        <v>449</v>
      </c>
      <c r="E29" s="15">
        <v>43348</v>
      </c>
      <c r="F29" s="16">
        <v>1.738</v>
      </c>
      <c r="G29" s="16" t="s">
        <v>31</v>
      </c>
      <c r="H29" s="16" t="s">
        <v>31</v>
      </c>
      <c r="I29" s="16">
        <v>1.738</v>
      </c>
      <c r="J29" s="16">
        <v>216.15</v>
      </c>
      <c r="K29" s="7"/>
      <c r="L29" s="7"/>
    </row>
    <row r="30" spans="1:12" ht="16.5" x14ac:dyDescent="0.25">
      <c r="A30" s="11">
        <v>11</v>
      </c>
      <c r="B30" s="12" t="s">
        <v>59</v>
      </c>
      <c r="C30" s="13" t="s">
        <v>60</v>
      </c>
      <c r="D30" s="14" t="s">
        <v>450</v>
      </c>
      <c r="E30" s="15">
        <v>43342</v>
      </c>
      <c r="F30" s="16">
        <v>8.3000000000000007</v>
      </c>
      <c r="G30" s="16" t="s">
        <v>31</v>
      </c>
      <c r="H30" s="16" t="s">
        <v>31</v>
      </c>
      <c r="I30" s="16">
        <v>8.3000000000000007</v>
      </c>
      <c r="J30" s="16">
        <v>1032.2449999999999</v>
      </c>
      <c r="K30" s="7"/>
      <c r="L30" s="7"/>
    </row>
    <row r="31" spans="1:12" ht="16.5" x14ac:dyDescent="0.25">
      <c r="A31" s="11">
        <v>12</v>
      </c>
      <c r="B31" s="12" t="s">
        <v>89</v>
      </c>
      <c r="C31" s="13" t="s">
        <v>90</v>
      </c>
      <c r="D31" s="14" t="s">
        <v>451</v>
      </c>
      <c r="E31" s="15">
        <v>43339</v>
      </c>
      <c r="F31" s="16">
        <v>11.851000000000001</v>
      </c>
      <c r="G31" s="16" t="s">
        <v>31</v>
      </c>
      <c r="H31" s="16" t="s">
        <v>31</v>
      </c>
      <c r="I31" s="22">
        <v>11.851000000000001</v>
      </c>
      <c r="J31" s="19">
        <f>1473.872+0.001</f>
        <v>1473.873</v>
      </c>
      <c r="K31" s="7"/>
      <c r="L31" s="7"/>
    </row>
    <row r="32" spans="1:12" ht="16.5" x14ac:dyDescent="0.25">
      <c r="A32" s="11">
        <v>13</v>
      </c>
      <c r="B32" s="12" t="s">
        <v>35</v>
      </c>
      <c r="C32" s="13" t="s">
        <v>36</v>
      </c>
      <c r="D32" s="14" t="s">
        <v>452</v>
      </c>
      <c r="E32" s="15">
        <v>43339</v>
      </c>
      <c r="F32" s="16">
        <v>0.47399999999999998</v>
      </c>
      <c r="G32" s="16" t="s">
        <v>31</v>
      </c>
      <c r="H32" s="16" t="s">
        <v>31</v>
      </c>
      <c r="I32" s="16">
        <v>0.47399999999999998</v>
      </c>
      <c r="J32" s="16">
        <v>58.95</v>
      </c>
      <c r="K32" s="7"/>
      <c r="L32" s="7"/>
    </row>
    <row r="33" spans="1:12" ht="16.5" x14ac:dyDescent="0.25">
      <c r="A33" s="11">
        <v>14</v>
      </c>
      <c r="B33" s="12" t="s">
        <v>453</v>
      </c>
      <c r="C33" s="13" t="s">
        <v>454</v>
      </c>
      <c r="D33" s="14" t="s">
        <v>455</v>
      </c>
      <c r="E33" s="15">
        <v>43339</v>
      </c>
      <c r="F33" s="16">
        <v>0.13500000000000001</v>
      </c>
      <c r="G33" s="16">
        <v>0.13500000000000001</v>
      </c>
      <c r="H33" s="16">
        <v>20.146999999999998</v>
      </c>
      <c r="I33" s="16" t="s">
        <v>31</v>
      </c>
      <c r="J33" s="16" t="s">
        <v>31</v>
      </c>
      <c r="K33" s="7"/>
      <c r="L33" s="7"/>
    </row>
    <row r="34" spans="1:12" ht="16.5" x14ac:dyDescent="0.25">
      <c r="A34" s="11">
        <v>15</v>
      </c>
      <c r="B34" s="12" t="s">
        <v>164</v>
      </c>
      <c r="C34" s="13" t="s">
        <v>165</v>
      </c>
      <c r="D34" s="14" t="s">
        <v>456</v>
      </c>
      <c r="E34" s="15">
        <v>43343</v>
      </c>
      <c r="F34" s="16">
        <v>1.208</v>
      </c>
      <c r="G34" s="16" t="s">
        <v>31</v>
      </c>
      <c r="H34" s="16" t="s">
        <v>31</v>
      </c>
      <c r="I34" s="16">
        <v>1.208</v>
      </c>
      <c r="J34" s="16">
        <v>150.23500000000001</v>
      </c>
      <c r="K34" s="7"/>
      <c r="L34" s="7"/>
    </row>
    <row r="35" spans="1:12" ht="16.5" x14ac:dyDescent="0.25">
      <c r="A35" s="11">
        <v>16</v>
      </c>
      <c r="B35" s="12" t="s">
        <v>189</v>
      </c>
      <c r="C35" s="13" t="s">
        <v>190</v>
      </c>
      <c r="D35" s="14" t="s">
        <v>457</v>
      </c>
      <c r="E35" s="15">
        <v>43340</v>
      </c>
      <c r="F35" s="16">
        <v>5.274</v>
      </c>
      <c r="G35" s="16" t="s">
        <v>31</v>
      </c>
      <c r="H35" s="16" t="s">
        <v>31</v>
      </c>
      <c r="I35" s="16">
        <v>5.274</v>
      </c>
      <c r="J35" s="16">
        <v>655.91099999999994</v>
      </c>
      <c r="K35" s="7"/>
      <c r="L35" s="7"/>
    </row>
    <row r="36" spans="1:12" ht="16.5" x14ac:dyDescent="0.25">
      <c r="A36" s="11">
        <v>17</v>
      </c>
      <c r="B36" s="12" t="s">
        <v>458</v>
      </c>
      <c r="C36" s="13" t="s">
        <v>459</v>
      </c>
      <c r="D36" s="14" t="s">
        <v>460</v>
      </c>
      <c r="E36" s="15">
        <v>43339</v>
      </c>
      <c r="F36" s="16">
        <v>0.09</v>
      </c>
      <c r="G36" s="16">
        <v>0.09</v>
      </c>
      <c r="H36" s="16">
        <v>13.432</v>
      </c>
      <c r="I36" s="16" t="s">
        <v>31</v>
      </c>
      <c r="J36" s="16" t="s">
        <v>31</v>
      </c>
      <c r="K36" s="7"/>
      <c r="L36" s="7"/>
    </row>
    <row r="37" spans="1:12" ht="16.5" x14ac:dyDescent="0.25">
      <c r="A37" s="11">
        <v>18</v>
      </c>
      <c r="B37" s="12" t="s">
        <v>44</v>
      </c>
      <c r="C37" s="13" t="s">
        <v>45</v>
      </c>
      <c r="D37" s="14" t="s">
        <v>461</v>
      </c>
      <c r="E37" s="15">
        <v>43343</v>
      </c>
      <c r="F37" s="16">
        <v>0.19</v>
      </c>
      <c r="G37" s="16" t="s">
        <v>31</v>
      </c>
      <c r="H37" s="16" t="s">
        <v>31</v>
      </c>
      <c r="I37" s="16">
        <v>0.19</v>
      </c>
      <c r="J37" s="16">
        <v>23.63</v>
      </c>
      <c r="K37" s="7"/>
      <c r="L37" s="7"/>
    </row>
    <row r="38" spans="1:12" ht="16.5" x14ac:dyDescent="0.25">
      <c r="A38" s="11">
        <v>19</v>
      </c>
      <c r="B38" s="12" t="s">
        <v>179</v>
      </c>
      <c r="C38" s="13" t="s">
        <v>180</v>
      </c>
      <c r="D38" s="14" t="s">
        <v>462</v>
      </c>
      <c r="E38" s="15">
        <v>43343</v>
      </c>
      <c r="F38" s="16">
        <v>1.821</v>
      </c>
      <c r="G38" s="16" t="s">
        <v>31</v>
      </c>
      <c r="H38" s="16" t="s">
        <v>31</v>
      </c>
      <c r="I38" s="16">
        <v>1.821</v>
      </c>
      <c r="J38" s="16">
        <v>226.47200000000001</v>
      </c>
      <c r="K38" s="7"/>
      <c r="L38" s="7"/>
    </row>
    <row r="39" spans="1:12" ht="16.5" x14ac:dyDescent="0.25">
      <c r="A39" s="11">
        <v>20</v>
      </c>
      <c r="B39" s="12" t="s">
        <v>463</v>
      </c>
      <c r="C39" s="13" t="s">
        <v>464</v>
      </c>
      <c r="D39" s="14" t="s">
        <v>465</v>
      </c>
      <c r="E39" s="15">
        <v>43339</v>
      </c>
      <c r="F39" s="16">
        <v>1.411</v>
      </c>
      <c r="G39" s="16" t="s">
        <v>31</v>
      </c>
      <c r="H39" s="16" t="s">
        <v>31</v>
      </c>
      <c r="I39" s="16">
        <v>1.411</v>
      </c>
      <c r="J39" s="16">
        <v>175.482</v>
      </c>
      <c r="K39" s="7"/>
      <c r="L39" s="7"/>
    </row>
    <row r="40" spans="1:12" ht="16.5" x14ac:dyDescent="0.25">
      <c r="A40" s="11">
        <v>21</v>
      </c>
      <c r="B40" s="12" t="s">
        <v>124</v>
      </c>
      <c r="C40" s="13" t="s">
        <v>125</v>
      </c>
      <c r="D40" s="14" t="s">
        <v>466</v>
      </c>
      <c r="E40" s="15">
        <v>43341</v>
      </c>
      <c r="F40" s="16">
        <v>2.16</v>
      </c>
      <c r="G40" s="16" t="s">
        <v>31</v>
      </c>
      <c r="H40" s="16" t="s">
        <v>31</v>
      </c>
      <c r="I40" s="16">
        <v>2.16</v>
      </c>
      <c r="J40" s="16">
        <v>268.63200000000001</v>
      </c>
      <c r="K40" s="7"/>
      <c r="L40" s="7"/>
    </row>
    <row r="41" spans="1:12" ht="16.5" x14ac:dyDescent="0.25">
      <c r="A41" s="11">
        <v>22</v>
      </c>
      <c r="B41" s="12" t="s">
        <v>139</v>
      </c>
      <c r="C41" s="13" t="s">
        <v>140</v>
      </c>
      <c r="D41" s="14" t="s">
        <v>467</v>
      </c>
      <c r="E41" s="15">
        <v>43341</v>
      </c>
      <c r="F41" s="16">
        <v>0.35299999999999998</v>
      </c>
      <c r="G41" s="16" t="s">
        <v>31</v>
      </c>
      <c r="H41" s="16" t="s">
        <v>31</v>
      </c>
      <c r="I41" s="16">
        <v>0.35299999999999998</v>
      </c>
      <c r="J41" s="16">
        <v>43.901000000000003</v>
      </c>
      <c r="K41" s="7"/>
      <c r="L41" s="7"/>
    </row>
    <row r="42" spans="1:12" ht="16.5" x14ac:dyDescent="0.25">
      <c r="A42" s="11">
        <v>23</v>
      </c>
      <c r="B42" s="12" t="s">
        <v>209</v>
      </c>
      <c r="C42" s="13" t="s">
        <v>210</v>
      </c>
      <c r="D42" s="14" t="s">
        <v>468</v>
      </c>
      <c r="E42" s="15">
        <v>43341</v>
      </c>
      <c r="F42" s="16">
        <v>0.46400000000000002</v>
      </c>
      <c r="G42" s="16" t="s">
        <v>31</v>
      </c>
      <c r="H42" s="16" t="s">
        <v>31</v>
      </c>
      <c r="I42" s="16">
        <v>0.46400000000000002</v>
      </c>
      <c r="J42" s="16">
        <v>57.706000000000003</v>
      </c>
      <c r="K42" s="7"/>
      <c r="L42" s="7"/>
    </row>
    <row r="43" spans="1:12" ht="16.5" x14ac:dyDescent="0.25">
      <c r="A43" s="11">
        <v>24</v>
      </c>
      <c r="B43" s="12" t="s">
        <v>80</v>
      </c>
      <c r="C43" s="13" t="s">
        <v>81</v>
      </c>
      <c r="D43" s="14" t="s">
        <v>469</v>
      </c>
      <c r="E43" s="15">
        <v>43349</v>
      </c>
      <c r="F43" s="16">
        <v>0.128</v>
      </c>
      <c r="G43" s="16" t="s">
        <v>31</v>
      </c>
      <c r="H43" s="16" t="s">
        <v>31</v>
      </c>
      <c r="I43" s="16">
        <v>0.128</v>
      </c>
      <c r="J43" s="16">
        <v>15.919</v>
      </c>
      <c r="K43" s="7"/>
      <c r="L43" s="7"/>
    </row>
    <row r="44" spans="1:12" ht="16.5" x14ac:dyDescent="0.25">
      <c r="A44" s="11">
        <v>25</v>
      </c>
      <c r="B44" s="12" t="s">
        <v>243</v>
      </c>
      <c r="C44" s="13" t="s">
        <v>244</v>
      </c>
      <c r="D44" s="14" t="s">
        <v>470</v>
      </c>
      <c r="E44" s="15">
        <v>43341</v>
      </c>
      <c r="F44" s="16">
        <v>4.032</v>
      </c>
      <c r="G44" s="16" t="s">
        <v>31</v>
      </c>
      <c r="H44" s="16" t="s">
        <v>31</v>
      </c>
      <c r="I44" s="16">
        <v>4.032</v>
      </c>
      <c r="J44" s="16">
        <v>501.447</v>
      </c>
      <c r="K44" s="7"/>
      <c r="L44" s="7"/>
    </row>
    <row r="45" spans="1:12" ht="16.5" x14ac:dyDescent="0.25">
      <c r="A45" s="11">
        <v>26</v>
      </c>
      <c r="B45" s="12" t="s">
        <v>95</v>
      </c>
      <c r="C45" s="13" t="s">
        <v>96</v>
      </c>
      <c r="D45" s="14" t="s">
        <v>471</v>
      </c>
      <c r="E45" s="15">
        <v>43339</v>
      </c>
      <c r="F45" s="16">
        <v>0.71199999999999997</v>
      </c>
      <c r="G45" s="16" t="s">
        <v>31</v>
      </c>
      <c r="H45" s="16" t="s">
        <v>31</v>
      </c>
      <c r="I45" s="16">
        <v>0.71199999999999997</v>
      </c>
      <c r="J45" s="16">
        <v>88.549000000000007</v>
      </c>
      <c r="K45" s="7"/>
      <c r="L45" s="7"/>
    </row>
    <row r="46" spans="1:12" ht="16.5" x14ac:dyDescent="0.25">
      <c r="A46" s="11">
        <v>27</v>
      </c>
      <c r="B46" s="12" t="s">
        <v>62</v>
      </c>
      <c r="C46" s="13" t="s">
        <v>63</v>
      </c>
      <c r="D46" s="14" t="s">
        <v>472</v>
      </c>
      <c r="E46" s="15">
        <v>43341</v>
      </c>
      <c r="F46" s="16">
        <v>3.1760000000000002</v>
      </c>
      <c r="G46" s="16" t="s">
        <v>31</v>
      </c>
      <c r="H46" s="16" t="s">
        <v>31</v>
      </c>
      <c r="I46" s="16">
        <v>3.1760000000000002</v>
      </c>
      <c r="J46" s="16">
        <v>394.98899999999998</v>
      </c>
      <c r="K46" s="7"/>
      <c r="L46" s="7"/>
    </row>
    <row r="47" spans="1:12" ht="16.5" x14ac:dyDescent="0.25">
      <c r="A47" s="11">
        <v>28</v>
      </c>
      <c r="B47" s="12" t="s">
        <v>222</v>
      </c>
      <c r="C47" s="13" t="s">
        <v>223</v>
      </c>
      <c r="D47" s="14" t="s">
        <v>473</v>
      </c>
      <c r="E47" s="15">
        <v>43341</v>
      </c>
      <c r="F47" s="16">
        <v>8.7729999999999997</v>
      </c>
      <c r="G47" s="16" t="s">
        <v>31</v>
      </c>
      <c r="H47" s="16" t="s">
        <v>31</v>
      </c>
      <c r="I47" s="16">
        <v>8.7729999999999997</v>
      </c>
      <c r="J47" s="16">
        <v>1091.07</v>
      </c>
      <c r="K47" s="7"/>
      <c r="L47" s="7"/>
    </row>
    <row r="48" spans="1:12" ht="16.5" x14ac:dyDescent="0.25">
      <c r="A48" s="11">
        <v>29</v>
      </c>
      <c r="B48" s="12" t="s">
        <v>215</v>
      </c>
      <c r="C48" s="13" t="s">
        <v>216</v>
      </c>
      <c r="D48" s="14" t="s">
        <v>474</v>
      </c>
      <c r="E48" s="15">
        <v>43343</v>
      </c>
      <c r="F48" s="16">
        <v>0.373</v>
      </c>
      <c r="G48" s="16" t="s">
        <v>31</v>
      </c>
      <c r="H48" s="16" t="s">
        <v>31</v>
      </c>
      <c r="I48" s="16">
        <v>0.373</v>
      </c>
      <c r="J48" s="16">
        <v>46.389000000000003</v>
      </c>
      <c r="K48" s="7"/>
      <c r="L48" s="7"/>
    </row>
    <row r="49" spans="1:12" ht="16.5" x14ac:dyDescent="0.25">
      <c r="A49" s="11">
        <v>30</v>
      </c>
      <c r="B49" s="12" t="s">
        <v>218</v>
      </c>
      <c r="C49" s="13" t="s">
        <v>219</v>
      </c>
      <c r="D49" s="14" t="s">
        <v>475</v>
      </c>
      <c r="E49" s="15">
        <v>43349</v>
      </c>
      <c r="F49" s="16">
        <v>0.46899999999999997</v>
      </c>
      <c r="G49" s="16" t="s">
        <v>31</v>
      </c>
      <c r="H49" s="16" t="s">
        <v>31</v>
      </c>
      <c r="I49" s="16">
        <v>0.46899999999999997</v>
      </c>
      <c r="J49" s="16">
        <v>58.328000000000003</v>
      </c>
      <c r="K49" s="7"/>
      <c r="L49" s="7"/>
    </row>
    <row r="50" spans="1:12" ht="16.5" x14ac:dyDescent="0.25">
      <c r="A50" s="11">
        <v>31</v>
      </c>
      <c r="B50" s="12" t="s">
        <v>203</v>
      </c>
      <c r="C50" s="13" t="s">
        <v>204</v>
      </c>
      <c r="D50" s="14" t="s">
        <v>476</v>
      </c>
      <c r="E50" s="15">
        <v>43339</v>
      </c>
      <c r="F50" s="16">
        <v>7.9870000000000001</v>
      </c>
      <c r="G50" s="16" t="s">
        <v>31</v>
      </c>
      <c r="H50" s="16" t="s">
        <v>31</v>
      </c>
      <c r="I50" s="16">
        <v>7.9870000000000001</v>
      </c>
      <c r="J50" s="16">
        <v>993.31799999999998</v>
      </c>
      <c r="K50" s="7"/>
      <c r="L50" s="7"/>
    </row>
    <row r="51" spans="1:12" ht="33" x14ac:dyDescent="0.25">
      <c r="A51" s="11">
        <v>32</v>
      </c>
      <c r="B51" s="12" t="s">
        <v>251</v>
      </c>
      <c r="C51" s="13" t="s">
        <v>252</v>
      </c>
      <c r="D51" s="14" t="s">
        <v>477</v>
      </c>
      <c r="E51" s="15">
        <v>43342</v>
      </c>
      <c r="F51" s="16">
        <v>3.2890000000000001</v>
      </c>
      <c r="G51" s="16" t="s">
        <v>31</v>
      </c>
      <c r="H51" s="16" t="s">
        <v>31</v>
      </c>
      <c r="I51" s="16">
        <v>3.2890000000000001</v>
      </c>
      <c r="J51" s="16">
        <v>409.04300000000001</v>
      </c>
      <c r="K51" s="7"/>
      <c r="L51" s="7"/>
    </row>
    <row r="52" spans="1:12" ht="16.5" x14ac:dyDescent="0.25">
      <c r="A52" s="11">
        <v>33</v>
      </c>
      <c r="B52" s="12" t="s">
        <v>77</v>
      </c>
      <c r="C52" s="13" t="s">
        <v>78</v>
      </c>
      <c r="D52" s="14" t="s">
        <v>478</v>
      </c>
      <c r="E52" s="15">
        <v>43341</v>
      </c>
      <c r="F52" s="16">
        <v>2.3220000000000001</v>
      </c>
      <c r="G52" s="16" t="s">
        <v>31</v>
      </c>
      <c r="H52" s="16" t="s">
        <v>31</v>
      </c>
      <c r="I52" s="16">
        <v>2.3220000000000001</v>
      </c>
      <c r="J52" s="16">
        <v>288.77999999999997</v>
      </c>
      <c r="K52" s="7"/>
      <c r="L52" s="7"/>
    </row>
    <row r="53" spans="1:12" ht="16.5" x14ac:dyDescent="0.25">
      <c r="A53" s="11">
        <v>34</v>
      </c>
      <c r="B53" s="12" t="s">
        <v>479</v>
      </c>
      <c r="C53" s="13" t="s">
        <v>480</v>
      </c>
      <c r="D53" s="14" t="s">
        <v>481</v>
      </c>
      <c r="E53" s="15">
        <v>43341</v>
      </c>
      <c r="F53" s="16">
        <v>3.6070000000000002</v>
      </c>
      <c r="G53" s="16">
        <v>3.6070000000000002</v>
      </c>
      <c r="H53" s="16">
        <v>538.30899999999997</v>
      </c>
      <c r="I53" s="16" t="s">
        <v>31</v>
      </c>
      <c r="J53" s="16" t="s">
        <v>31</v>
      </c>
      <c r="K53" s="7"/>
      <c r="L53" s="7"/>
    </row>
    <row r="54" spans="1:12" ht="16.5" x14ac:dyDescent="0.25">
      <c r="A54" s="11">
        <v>35</v>
      </c>
      <c r="B54" s="12" t="s">
        <v>240</v>
      </c>
      <c r="C54" s="13" t="s">
        <v>241</v>
      </c>
      <c r="D54" s="14" t="s">
        <v>482</v>
      </c>
      <c r="E54" s="15">
        <v>43341</v>
      </c>
      <c r="F54" s="16">
        <v>3.5640000000000001</v>
      </c>
      <c r="G54" s="16" t="s">
        <v>31</v>
      </c>
      <c r="H54" s="16" t="s">
        <v>31</v>
      </c>
      <c r="I54" s="16">
        <v>3.5640000000000001</v>
      </c>
      <c r="J54" s="16">
        <v>443.24299999999999</v>
      </c>
      <c r="K54" s="7"/>
      <c r="L54" s="7"/>
    </row>
    <row r="55" spans="1:12" ht="16.5" x14ac:dyDescent="0.25">
      <c r="A55" s="11">
        <v>36</v>
      </c>
      <c r="B55" s="12" t="s">
        <v>483</v>
      </c>
      <c r="C55" s="13" t="s">
        <v>484</v>
      </c>
      <c r="D55" s="14" t="s">
        <v>485</v>
      </c>
      <c r="E55" s="15">
        <v>43341</v>
      </c>
      <c r="F55" s="16">
        <v>1.26</v>
      </c>
      <c r="G55" s="16" t="s">
        <v>31</v>
      </c>
      <c r="H55" s="16" t="s">
        <v>31</v>
      </c>
      <c r="I55" s="16">
        <v>1.26</v>
      </c>
      <c r="J55" s="16">
        <v>156.702</v>
      </c>
      <c r="K55" s="7"/>
      <c r="L55" s="7"/>
    </row>
    <row r="56" spans="1:12" ht="16.5" x14ac:dyDescent="0.25">
      <c r="A56" s="38">
        <v>37</v>
      </c>
      <c r="B56" s="39" t="s">
        <v>86</v>
      </c>
      <c r="C56" s="40" t="s">
        <v>87</v>
      </c>
      <c r="D56" s="41" t="s">
        <v>486</v>
      </c>
      <c r="E56" s="42">
        <v>43339</v>
      </c>
      <c r="F56" s="19">
        <v>0.17699999999999999</v>
      </c>
      <c r="G56" s="19" t="s">
        <v>31</v>
      </c>
      <c r="H56" s="19" t="s">
        <v>31</v>
      </c>
      <c r="I56" s="19">
        <v>0.17699999999999999</v>
      </c>
      <c r="J56" s="19">
        <v>22.013000000000002</v>
      </c>
      <c r="K56" s="7"/>
      <c r="L56" s="7"/>
    </row>
    <row r="57" spans="1:12" ht="16.5" x14ac:dyDescent="0.25">
      <c r="A57" s="11">
        <v>38</v>
      </c>
      <c r="B57" s="12" t="s">
        <v>233</v>
      </c>
      <c r="C57" s="13" t="s">
        <v>234</v>
      </c>
      <c r="D57" s="14" t="s">
        <v>487</v>
      </c>
      <c r="E57" s="15">
        <v>43348</v>
      </c>
      <c r="F57" s="16">
        <v>1.522</v>
      </c>
      <c r="G57" s="16" t="s">
        <v>31</v>
      </c>
      <c r="H57" s="16" t="s">
        <v>31</v>
      </c>
      <c r="I57" s="16">
        <v>1.522</v>
      </c>
      <c r="J57" s="16">
        <v>189.286</v>
      </c>
      <c r="K57" s="7"/>
      <c r="L57" s="7"/>
    </row>
    <row r="58" spans="1:12" ht="16.5" x14ac:dyDescent="0.25">
      <c r="A58" s="11">
        <v>39</v>
      </c>
      <c r="B58" s="12" t="s">
        <v>254</v>
      </c>
      <c r="C58" s="13" t="s">
        <v>255</v>
      </c>
      <c r="D58" s="14" t="s">
        <v>488</v>
      </c>
      <c r="E58" s="15">
        <v>43348</v>
      </c>
      <c r="F58" s="16">
        <v>4.968</v>
      </c>
      <c r="G58" s="16" t="s">
        <v>31</v>
      </c>
      <c r="H58" s="16" t="s">
        <v>31</v>
      </c>
      <c r="I58" s="16">
        <v>4.968</v>
      </c>
      <c r="J58" s="16">
        <v>617.85500000000002</v>
      </c>
      <c r="K58" s="7"/>
      <c r="L58" s="7"/>
    </row>
    <row r="59" spans="1:12" ht="16.5" x14ac:dyDescent="0.25">
      <c r="A59" s="11">
        <v>40</v>
      </c>
      <c r="B59" s="12" t="s">
        <v>65</v>
      </c>
      <c r="C59" s="13" t="s">
        <v>66</v>
      </c>
      <c r="D59" s="14" t="s">
        <v>489</v>
      </c>
      <c r="E59" s="15">
        <v>43339</v>
      </c>
      <c r="F59" s="16">
        <v>1.0069999999999999</v>
      </c>
      <c r="G59" s="16" t="s">
        <v>31</v>
      </c>
      <c r="H59" s="16" t="s">
        <v>31</v>
      </c>
      <c r="I59" s="16">
        <v>1.0069999999999999</v>
      </c>
      <c r="J59" s="16">
        <v>125.23699999999999</v>
      </c>
      <c r="K59" s="7"/>
      <c r="L59" s="7"/>
    </row>
    <row r="60" spans="1:12" ht="33" x14ac:dyDescent="0.25">
      <c r="A60" s="32">
        <v>41</v>
      </c>
      <c r="B60" s="33" t="s">
        <v>101</v>
      </c>
      <c r="C60" s="34"/>
      <c r="D60" s="35"/>
      <c r="E60" s="36"/>
      <c r="F60" s="37">
        <v>0.48900000000000432</v>
      </c>
      <c r="G60" s="37" t="s">
        <v>31</v>
      </c>
      <c r="H60" s="37" t="s">
        <v>31</v>
      </c>
      <c r="I60" s="37">
        <v>0.48900000000000432</v>
      </c>
      <c r="J60" s="37">
        <v>60.814999999999998</v>
      </c>
      <c r="K60" s="7"/>
      <c r="L60" s="7"/>
    </row>
    <row r="61" spans="1:12" ht="16.5" x14ac:dyDescent="0.25">
      <c r="A61" s="11"/>
      <c r="B61" s="12"/>
      <c r="C61" s="13"/>
      <c r="D61" s="14"/>
      <c r="E61" s="15"/>
      <c r="F61" s="16">
        <v>100.00000000000004</v>
      </c>
      <c r="G61" s="16">
        <v>3.8319999999999999</v>
      </c>
      <c r="H61" s="16">
        <f>SUM(H20:H60)</f>
        <v>571.88799999999992</v>
      </c>
      <c r="I61" s="16">
        <v>95.991000000000014</v>
      </c>
      <c r="J61" s="16">
        <f>SUM(J20:J60)</f>
        <v>11960.111999999997</v>
      </c>
      <c r="K61" s="21">
        <f>H61+J61</f>
        <v>12531.999999999996</v>
      </c>
      <c r="L61" s="7"/>
    </row>
    <row r="62" spans="1:12" ht="16.5" x14ac:dyDescent="0.25">
      <c r="A62" s="11"/>
      <c r="B62" s="12" t="s">
        <v>102</v>
      </c>
      <c r="C62" s="13"/>
      <c r="D62" s="14"/>
      <c r="E62" s="15"/>
      <c r="F62" s="16"/>
      <c r="G62" s="16" t="s">
        <v>31</v>
      </c>
      <c r="H62" s="16"/>
      <c r="I62" s="16" t="s">
        <v>31</v>
      </c>
      <c r="J62" s="16">
        <v>12531.999000000002</v>
      </c>
      <c r="K62" s="7"/>
      <c r="L62" s="7"/>
    </row>
    <row r="63" spans="1:12" ht="16.5" x14ac:dyDescent="0.25">
      <c r="A63" s="11"/>
      <c r="B63" s="12" t="s">
        <v>103</v>
      </c>
      <c r="C63" s="13"/>
      <c r="D63" s="14"/>
      <c r="E63" s="15"/>
      <c r="F63" s="16"/>
      <c r="G63" s="16" t="s">
        <v>31</v>
      </c>
      <c r="H63" s="16"/>
      <c r="I63" s="16" t="s">
        <v>31</v>
      </c>
      <c r="J63" s="20">
        <v>12532</v>
      </c>
      <c r="K63" s="31">
        <f>J63-J60</f>
        <v>12471.184999999999</v>
      </c>
      <c r="L63" s="7"/>
    </row>
    <row r="64" spans="1:12" x14ac:dyDescent="0.25">
      <c r="J64" s="18">
        <f>J63-J62</f>
        <v>9.9999999838473741E-4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09"/>
  <sheetViews>
    <sheetView view="pageBreakPreview" topLeftCell="A86" zoomScale="69" zoomScaleNormal="100" zoomScaleSheetLayoutView="69" workbookViewId="0">
      <selection activeCell="L101" sqref="L101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54" t="s">
        <v>19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6.5" x14ac:dyDescent="0.25">
      <c r="A6" s="54" t="s">
        <v>2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16.5" x14ac:dyDescent="0.25">
      <c r="A7" s="54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ht="16.5" x14ac:dyDescent="0.25">
      <c r="A8" s="54" t="s">
        <v>20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6.5" x14ac:dyDescent="0.25">
      <c r="A9" s="54" t="s">
        <v>21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16.5" x14ac:dyDescent="0.25">
      <c r="A10" s="54" t="s">
        <v>22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6.5" x14ac:dyDescent="0.25">
      <c r="A11" s="54" t="s">
        <v>23</v>
      </c>
      <c r="B11" s="54"/>
      <c r="C11" s="54"/>
      <c r="D11" s="54"/>
      <c r="E11" s="54"/>
      <c r="F11" s="54"/>
      <c r="G11" s="54"/>
      <c r="H11" s="54"/>
      <c r="I11" s="54"/>
      <c r="J11" s="54"/>
    </row>
    <row r="13" spans="1:10" ht="37.5" customHeight="1" x14ac:dyDescent="0.25">
      <c r="A13" s="53" t="s">
        <v>8</v>
      </c>
      <c r="B13" s="53"/>
      <c r="C13" s="50" t="s">
        <v>13</v>
      </c>
      <c r="D13" s="51"/>
      <c r="E13" s="51"/>
      <c r="F13" s="51"/>
      <c r="G13" s="52"/>
      <c r="H13" s="50" t="s">
        <v>14</v>
      </c>
      <c r="I13" s="51"/>
      <c r="J13" s="52"/>
    </row>
    <row r="14" spans="1:10" ht="16.5" x14ac:dyDescent="0.25">
      <c r="A14" s="53" t="s">
        <v>25</v>
      </c>
      <c r="B14" s="53"/>
      <c r="C14" s="53" t="s">
        <v>26</v>
      </c>
      <c r="D14" s="53"/>
      <c r="E14" s="53"/>
      <c r="F14" s="53"/>
      <c r="G14" s="53"/>
      <c r="H14" s="53" t="s">
        <v>490</v>
      </c>
      <c r="I14" s="53"/>
      <c r="J14" s="53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50" t="s">
        <v>18</v>
      </c>
      <c r="H16" s="51"/>
      <c r="I16" s="51"/>
      <c r="J16" s="52"/>
    </row>
    <row r="17" spans="1:12" ht="27.75" customHeight="1" x14ac:dyDescent="0.25">
      <c r="A17" s="43"/>
      <c r="B17" s="43"/>
      <c r="C17" s="43"/>
      <c r="D17" s="47"/>
      <c r="E17" s="48"/>
      <c r="F17" s="49"/>
      <c r="G17" s="53" t="s">
        <v>10</v>
      </c>
      <c r="H17" s="53"/>
      <c r="I17" s="53" t="s">
        <v>11</v>
      </c>
      <c r="J17" s="53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139</v>
      </c>
      <c r="C20" s="13" t="s">
        <v>140</v>
      </c>
      <c r="D20" s="14" t="s">
        <v>491</v>
      </c>
      <c r="E20" s="15">
        <v>43341</v>
      </c>
      <c r="F20" s="16">
        <v>1.1639999999999999</v>
      </c>
      <c r="G20" s="16" t="s">
        <v>31</v>
      </c>
      <c r="H20" s="16" t="s">
        <v>31</v>
      </c>
      <c r="I20" s="16">
        <v>1.1639999999999999</v>
      </c>
      <c r="J20" s="16">
        <v>3062.6610000000001</v>
      </c>
      <c r="K20" s="7"/>
      <c r="L20" s="7"/>
    </row>
    <row r="21" spans="1:12" ht="16.5" x14ac:dyDescent="0.25">
      <c r="A21" s="11">
        <v>2</v>
      </c>
      <c r="B21" s="12" t="s">
        <v>117</v>
      </c>
      <c r="C21" s="13" t="s">
        <v>118</v>
      </c>
      <c r="D21" s="14" t="s">
        <v>492</v>
      </c>
      <c r="E21" s="15">
        <v>43348</v>
      </c>
      <c r="F21" s="16">
        <v>2.806</v>
      </c>
      <c r="G21" s="16" t="s">
        <v>31</v>
      </c>
      <c r="H21" s="16" t="s">
        <v>31</v>
      </c>
      <c r="I21" s="16">
        <v>2.806</v>
      </c>
      <c r="J21" s="16">
        <v>7383.0119999999997</v>
      </c>
      <c r="K21" s="7"/>
      <c r="L21" s="7"/>
    </row>
    <row r="22" spans="1:12" ht="16.5" x14ac:dyDescent="0.25">
      <c r="A22" s="11">
        <v>3</v>
      </c>
      <c r="B22" s="12" t="s">
        <v>121</v>
      </c>
      <c r="C22" s="13" t="s">
        <v>122</v>
      </c>
      <c r="D22" s="14" t="s">
        <v>493</v>
      </c>
      <c r="E22" s="15">
        <v>43339</v>
      </c>
      <c r="F22" s="16">
        <v>5.6000000000000001E-2</v>
      </c>
      <c r="G22" s="16" t="s">
        <v>31</v>
      </c>
      <c r="H22" s="16" t="s">
        <v>31</v>
      </c>
      <c r="I22" s="16">
        <v>5.6000000000000001E-2</v>
      </c>
      <c r="J22" s="16">
        <v>147.345</v>
      </c>
      <c r="K22" s="7"/>
      <c r="L22" s="7"/>
    </row>
    <row r="23" spans="1:12" ht="16.5" x14ac:dyDescent="0.25">
      <c r="A23" s="11">
        <v>4</v>
      </c>
      <c r="B23" s="12" t="s">
        <v>130</v>
      </c>
      <c r="C23" s="13" t="s">
        <v>131</v>
      </c>
      <c r="D23" s="14" t="s">
        <v>494</v>
      </c>
      <c r="E23" s="15">
        <v>43349</v>
      </c>
      <c r="F23" s="16">
        <v>0.23599999999999999</v>
      </c>
      <c r="G23" s="16" t="s">
        <v>31</v>
      </c>
      <c r="H23" s="16" t="s">
        <v>31</v>
      </c>
      <c r="I23" s="16">
        <v>0.23599999999999999</v>
      </c>
      <c r="J23" s="16">
        <v>620.952</v>
      </c>
      <c r="K23" s="7"/>
      <c r="L23" s="7"/>
    </row>
    <row r="24" spans="1:12" ht="16.5" x14ac:dyDescent="0.25">
      <c r="A24" s="11">
        <v>5</v>
      </c>
      <c r="B24" s="12" t="s">
        <v>157</v>
      </c>
      <c r="C24" s="13" t="s">
        <v>158</v>
      </c>
      <c r="D24" s="14" t="s">
        <v>495</v>
      </c>
      <c r="E24" s="15">
        <v>43341</v>
      </c>
      <c r="F24" s="16">
        <v>9.8000000000000004E-2</v>
      </c>
      <c r="G24" s="16" t="s">
        <v>31</v>
      </c>
      <c r="H24" s="16" t="s">
        <v>31</v>
      </c>
      <c r="I24" s="16">
        <v>9.8000000000000004E-2</v>
      </c>
      <c r="J24" s="16">
        <v>257.85300000000001</v>
      </c>
      <c r="K24" s="7"/>
      <c r="L24" s="7"/>
    </row>
    <row r="25" spans="1:12" ht="16.5" x14ac:dyDescent="0.25">
      <c r="A25" s="11">
        <v>6</v>
      </c>
      <c r="B25" s="12" t="s">
        <v>111</v>
      </c>
      <c r="C25" s="13" t="s">
        <v>112</v>
      </c>
      <c r="D25" s="14" t="s">
        <v>496</v>
      </c>
      <c r="E25" s="15">
        <v>43343</v>
      </c>
      <c r="F25" s="16">
        <v>1.6859999999999999</v>
      </c>
      <c r="G25" s="16" t="s">
        <v>31</v>
      </c>
      <c r="H25" s="16" t="s">
        <v>31</v>
      </c>
      <c r="I25" s="16">
        <v>1.6859999999999999</v>
      </c>
      <c r="J25" s="16">
        <v>4436.1220000000003</v>
      </c>
      <c r="K25" s="7"/>
      <c r="L25" s="7"/>
    </row>
    <row r="26" spans="1:12" ht="16.5" x14ac:dyDescent="0.25">
      <c r="A26" s="11">
        <v>7</v>
      </c>
      <c r="B26" s="12" t="s">
        <v>127</v>
      </c>
      <c r="C26" s="13" t="s">
        <v>128</v>
      </c>
      <c r="D26" s="14" t="s">
        <v>497</v>
      </c>
      <c r="E26" s="15">
        <v>43342</v>
      </c>
      <c r="F26" s="16">
        <v>1.6060000000000001</v>
      </c>
      <c r="G26" s="16">
        <v>0.74</v>
      </c>
      <c r="H26" s="16">
        <v>2336.4630000000002</v>
      </c>
      <c r="I26" s="16">
        <v>0.86599999999999999</v>
      </c>
      <c r="J26" s="16">
        <v>2278.578</v>
      </c>
      <c r="K26" s="7"/>
      <c r="L26" s="7"/>
    </row>
    <row r="27" spans="1:12" ht="16.5" x14ac:dyDescent="0.25">
      <c r="A27" s="11">
        <v>8</v>
      </c>
      <c r="B27" s="12" t="s">
        <v>164</v>
      </c>
      <c r="C27" s="13" t="s">
        <v>165</v>
      </c>
      <c r="D27" s="14" t="s">
        <v>498</v>
      </c>
      <c r="E27" s="15">
        <v>43343</v>
      </c>
      <c r="F27" s="16">
        <v>4.516</v>
      </c>
      <c r="G27" s="16" t="s">
        <v>31</v>
      </c>
      <c r="H27" s="16" t="s">
        <v>31</v>
      </c>
      <c r="I27" s="16">
        <v>4.516</v>
      </c>
      <c r="J27" s="16">
        <v>11882.281999999999</v>
      </c>
      <c r="K27" s="7"/>
      <c r="L27" s="7"/>
    </row>
    <row r="28" spans="1:12" ht="16.5" x14ac:dyDescent="0.25">
      <c r="A28" s="11">
        <v>9</v>
      </c>
      <c r="B28" s="12" t="s">
        <v>300</v>
      </c>
      <c r="C28" s="13" t="s">
        <v>301</v>
      </c>
      <c r="D28" s="14" t="s">
        <v>499</v>
      </c>
      <c r="E28" s="15">
        <v>43339</v>
      </c>
      <c r="F28" s="16">
        <v>0.192</v>
      </c>
      <c r="G28" s="16">
        <v>0.192</v>
      </c>
      <c r="H28" s="16">
        <v>606.21699999999998</v>
      </c>
      <c r="I28" s="16" t="s">
        <v>31</v>
      </c>
      <c r="J28" s="16" t="s">
        <v>31</v>
      </c>
      <c r="K28" s="7"/>
      <c r="L28" s="7"/>
    </row>
    <row r="29" spans="1:12" ht="16.5" x14ac:dyDescent="0.25">
      <c r="A29" s="11">
        <v>10</v>
      </c>
      <c r="B29" s="12" t="s">
        <v>77</v>
      </c>
      <c r="C29" s="13" t="s">
        <v>78</v>
      </c>
      <c r="D29" s="14" t="s">
        <v>500</v>
      </c>
      <c r="E29" s="15">
        <v>43341</v>
      </c>
      <c r="F29" s="16">
        <v>2.306</v>
      </c>
      <c r="G29" s="16" t="s">
        <v>31</v>
      </c>
      <c r="H29" s="16" t="s">
        <v>31</v>
      </c>
      <c r="I29" s="16">
        <v>2.306</v>
      </c>
      <c r="J29" s="16">
        <v>6067.4359999999997</v>
      </c>
      <c r="K29" s="7"/>
      <c r="L29" s="7"/>
    </row>
    <row r="30" spans="1:12" ht="16.5" x14ac:dyDescent="0.25">
      <c r="A30" s="11">
        <v>11</v>
      </c>
      <c r="B30" s="12" t="s">
        <v>136</v>
      </c>
      <c r="C30" s="13" t="s">
        <v>137</v>
      </c>
      <c r="D30" s="14" t="s">
        <v>501</v>
      </c>
      <c r="E30" s="15">
        <v>43349</v>
      </c>
      <c r="F30" s="16">
        <v>0.44</v>
      </c>
      <c r="G30" s="16" t="s">
        <v>31</v>
      </c>
      <c r="H30" s="16" t="s">
        <v>31</v>
      </c>
      <c r="I30" s="16">
        <v>0.44</v>
      </c>
      <c r="J30" s="16">
        <v>1157.7070000000001</v>
      </c>
      <c r="K30" s="7"/>
      <c r="L30" s="7"/>
    </row>
    <row r="31" spans="1:12" ht="16.5" x14ac:dyDescent="0.25">
      <c r="A31" s="11">
        <v>12</v>
      </c>
      <c r="B31" s="12" t="s">
        <v>133</v>
      </c>
      <c r="C31" s="13" t="s">
        <v>134</v>
      </c>
      <c r="D31" s="14" t="s">
        <v>502</v>
      </c>
      <c r="E31" s="15">
        <v>43348</v>
      </c>
      <c r="F31" s="16">
        <v>0.73499999999999999</v>
      </c>
      <c r="G31" s="16">
        <v>0.29399999999999998</v>
      </c>
      <c r="H31" s="16">
        <v>928.27</v>
      </c>
      <c r="I31" s="16">
        <v>0.441</v>
      </c>
      <c r="J31" s="16">
        <v>1160.338</v>
      </c>
      <c r="K31" s="7"/>
      <c r="L31" s="7"/>
    </row>
    <row r="32" spans="1:12" ht="16.5" x14ac:dyDescent="0.25">
      <c r="A32" s="11">
        <v>13</v>
      </c>
      <c r="B32" s="12" t="s">
        <v>59</v>
      </c>
      <c r="C32" s="13" t="s">
        <v>60</v>
      </c>
      <c r="D32" s="14" t="s">
        <v>503</v>
      </c>
      <c r="E32" s="15">
        <v>43342</v>
      </c>
      <c r="F32" s="16">
        <v>2.6</v>
      </c>
      <c r="G32" s="16" t="s">
        <v>31</v>
      </c>
      <c r="H32" s="16" t="s">
        <v>31</v>
      </c>
      <c r="I32" s="16">
        <v>2.6</v>
      </c>
      <c r="J32" s="16">
        <v>6840.9949999999999</v>
      </c>
      <c r="K32" s="7"/>
      <c r="L32" s="7"/>
    </row>
    <row r="33" spans="1:12" ht="16.5" x14ac:dyDescent="0.25">
      <c r="A33" s="11">
        <v>14</v>
      </c>
      <c r="B33" s="12" t="s">
        <v>293</v>
      </c>
      <c r="C33" s="13" t="s">
        <v>294</v>
      </c>
      <c r="D33" s="14" t="s">
        <v>504</v>
      </c>
      <c r="E33" s="15">
        <v>43339</v>
      </c>
      <c r="F33" s="16">
        <v>0.45600000000000002</v>
      </c>
      <c r="G33" s="16">
        <v>0.371</v>
      </c>
      <c r="H33" s="16">
        <v>1171.3889999999999</v>
      </c>
      <c r="I33" s="16">
        <v>8.5000000000000006E-2</v>
      </c>
      <c r="J33" s="16">
        <v>223.648</v>
      </c>
      <c r="K33" s="7"/>
      <c r="L33" s="7"/>
    </row>
    <row r="34" spans="1:12" ht="16.5" x14ac:dyDescent="0.25">
      <c r="A34" s="11">
        <v>15</v>
      </c>
      <c r="B34" s="12" t="s">
        <v>32</v>
      </c>
      <c r="C34" s="13" t="s">
        <v>33</v>
      </c>
      <c r="D34" s="14" t="s">
        <v>505</v>
      </c>
      <c r="E34" s="15">
        <v>43339</v>
      </c>
      <c r="F34" s="16">
        <v>1.7949999999999999</v>
      </c>
      <c r="G34" s="16" t="s">
        <v>31</v>
      </c>
      <c r="H34" s="16" t="s">
        <v>31</v>
      </c>
      <c r="I34" s="16">
        <v>1.7949999999999999</v>
      </c>
      <c r="J34" s="16">
        <v>4722.9179999999997</v>
      </c>
      <c r="K34" s="7"/>
      <c r="L34" s="7"/>
    </row>
    <row r="35" spans="1:12" ht="16.5" x14ac:dyDescent="0.25">
      <c r="A35" s="11">
        <v>16</v>
      </c>
      <c r="B35" s="12" t="s">
        <v>35</v>
      </c>
      <c r="C35" s="13" t="s">
        <v>36</v>
      </c>
      <c r="D35" s="14" t="s">
        <v>506</v>
      </c>
      <c r="E35" s="15">
        <v>43339</v>
      </c>
      <c r="F35" s="16">
        <v>0.81799999999999995</v>
      </c>
      <c r="G35" s="16" t="s">
        <v>31</v>
      </c>
      <c r="H35" s="16" t="s">
        <v>31</v>
      </c>
      <c r="I35" s="16">
        <v>0.81799999999999995</v>
      </c>
      <c r="J35" s="16">
        <v>2152.2820000000002</v>
      </c>
      <c r="K35" s="7"/>
      <c r="L35" s="7"/>
    </row>
    <row r="36" spans="1:12" ht="16.5" x14ac:dyDescent="0.25">
      <c r="A36" s="11">
        <v>17</v>
      </c>
      <c r="B36" s="12" t="s">
        <v>38</v>
      </c>
      <c r="C36" s="13" t="s">
        <v>39</v>
      </c>
      <c r="D36" s="14" t="s">
        <v>507</v>
      </c>
      <c r="E36" s="15">
        <v>43341</v>
      </c>
      <c r="F36" s="16">
        <v>3.1040000000000001</v>
      </c>
      <c r="G36" s="16" t="s">
        <v>31</v>
      </c>
      <c r="H36" s="16" t="s">
        <v>31</v>
      </c>
      <c r="I36" s="16">
        <v>3.1040000000000001</v>
      </c>
      <c r="J36" s="16">
        <v>8167.0950000000003</v>
      </c>
      <c r="K36" s="7"/>
      <c r="L36" s="7"/>
    </row>
    <row r="37" spans="1:12" ht="16.5" x14ac:dyDescent="0.25">
      <c r="A37" s="11">
        <v>18</v>
      </c>
      <c r="B37" s="12" t="s">
        <v>304</v>
      </c>
      <c r="C37" s="13" t="s">
        <v>305</v>
      </c>
      <c r="D37" s="14" t="s">
        <v>508</v>
      </c>
      <c r="E37" s="15">
        <v>43341</v>
      </c>
      <c r="F37" s="16">
        <v>6.6000000000000003E-2</v>
      </c>
      <c r="G37" s="16" t="s">
        <v>31</v>
      </c>
      <c r="H37" s="16" t="s">
        <v>31</v>
      </c>
      <c r="I37" s="16">
        <v>6.6000000000000003E-2</v>
      </c>
      <c r="J37" s="16">
        <v>173.65600000000001</v>
      </c>
      <c r="K37" s="7"/>
      <c r="L37" s="7"/>
    </row>
    <row r="38" spans="1:12" ht="16.5" x14ac:dyDescent="0.25">
      <c r="A38" s="11">
        <v>19</v>
      </c>
      <c r="B38" s="12" t="s">
        <v>243</v>
      </c>
      <c r="C38" s="13" t="s">
        <v>244</v>
      </c>
      <c r="D38" s="14" t="s">
        <v>509</v>
      </c>
      <c r="E38" s="15">
        <v>43341</v>
      </c>
      <c r="F38" s="16">
        <v>0.13400000000000001</v>
      </c>
      <c r="G38" s="16" t="s">
        <v>31</v>
      </c>
      <c r="H38" s="16" t="s">
        <v>31</v>
      </c>
      <c r="I38" s="16">
        <v>0.13400000000000001</v>
      </c>
      <c r="J38" s="16">
        <v>352.57400000000001</v>
      </c>
      <c r="K38" s="7"/>
      <c r="L38" s="7"/>
    </row>
    <row r="39" spans="1:12" ht="16.5" x14ac:dyDescent="0.25">
      <c r="A39" s="11">
        <v>20</v>
      </c>
      <c r="B39" s="12" t="s">
        <v>105</v>
      </c>
      <c r="C39" s="13" t="s">
        <v>106</v>
      </c>
      <c r="D39" s="14" t="s">
        <v>510</v>
      </c>
      <c r="E39" s="15">
        <v>43339</v>
      </c>
      <c r="F39" s="16">
        <v>0.36899999999999999</v>
      </c>
      <c r="G39" s="16" t="s">
        <v>31</v>
      </c>
      <c r="H39" s="16" t="s">
        <v>31</v>
      </c>
      <c r="I39" s="16">
        <v>0.36899999999999999</v>
      </c>
      <c r="J39" s="16">
        <v>970.89499999999998</v>
      </c>
      <c r="K39" s="7"/>
      <c r="L39" s="7"/>
    </row>
    <row r="40" spans="1:12" ht="16.5" x14ac:dyDescent="0.25">
      <c r="A40" s="11">
        <v>21</v>
      </c>
      <c r="B40" s="12" t="s">
        <v>344</v>
      </c>
      <c r="C40" s="13" t="s">
        <v>345</v>
      </c>
      <c r="D40" s="14" t="s">
        <v>511</v>
      </c>
      <c r="E40" s="15">
        <v>43347</v>
      </c>
      <c r="F40" s="16">
        <v>0.22900000000000001</v>
      </c>
      <c r="G40" s="16">
        <v>0.22900000000000001</v>
      </c>
      <c r="H40" s="16">
        <v>723.04100000000005</v>
      </c>
      <c r="I40" s="16" t="s">
        <v>31</v>
      </c>
      <c r="J40" s="16" t="s">
        <v>31</v>
      </c>
      <c r="K40" s="7"/>
      <c r="L40" s="7"/>
    </row>
    <row r="41" spans="1:12" ht="16.5" x14ac:dyDescent="0.25">
      <c r="A41" s="11">
        <v>22</v>
      </c>
      <c r="B41" s="12" t="s">
        <v>310</v>
      </c>
      <c r="C41" s="13" t="s">
        <v>311</v>
      </c>
      <c r="D41" s="14" t="s">
        <v>512</v>
      </c>
      <c r="E41" s="15">
        <v>43343</v>
      </c>
      <c r="F41" s="16">
        <v>0.53300000000000003</v>
      </c>
      <c r="G41" s="16" t="s">
        <v>31</v>
      </c>
      <c r="H41" s="16" t="s">
        <v>31</v>
      </c>
      <c r="I41" s="16">
        <v>0.53300000000000003</v>
      </c>
      <c r="J41" s="16">
        <v>1402.404</v>
      </c>
      <c r="K41" s="7"/>
      <c r="L41" s="7"/>
    </row>
    <row r="42" spans="1:12" ht="16.5" x14ac:dyDescent="0.25">
      <c r="A42" s="11">
        <v>23</v>
      </c>
      <c r="B42" s="12" t="s">
        <v>326</v>
      </c>
      <c r="C42" s="13" t="s">
        <v>327</v>
      </c>
      <c r="D42" s="14" t="s">
        <v>513</v>
      </c>
      <c r="E42" s="15">
        <v>43343</v>
      </c>
      <c r="F42" s="16">
        <v>0.34599999999999997</v>
      </c>
      <c r="G42" s="16" t="s">
        <v>31</v>
      </c>
      <c r="H42" s="16" t="s">
        <v>31</v>
      </c>
      <c r="I42" s="16">
        <v>0.34599999999999997</v>
      </c>
      <c r="J42" s="16">
        <v>910.37900000000002</v>
      </c>
      <c r="K42" s="7"/>
      <c r="L42" s="7"/>
    </row>
    <row r="43" spans="1:12" ht="16.5" x14ac:dyDescent="0.25">
      <c r="A43" s="11">
        <v>24</v>
      </c>
      <c r="B43" s="12" t="s">
        <v>161</v>
      </c>
      <c r="C43" s="13" t="s">
        <v>162</v>
      </c>
      <c r="D43" s="14" t="s">
        <v>514</v>
      </c>
      <c r="E43" s="15">
        <v>43339</v>
      </c>
      <c r="F43" s="16">
        <v>0.77</v>
      </c>
      <c r="G43" s="16" t="s">
        <v>31</v>
      </c>
      <c r="H43" s="16" t="s">
        <v>31</v>
      </c>
      <c r="I43" s="16">
        <v>0.77</v>
      </c>
      <c r="J43" s="16">
        <v>2025.9870000000001</v>
      </c>
      <c r="K43" s="7"/>
      <c r="L43" s="7"/>
    </row>
    <row r="44" spans="1:12" ht="16.5" x14ac:dyDescent="0.25">
      <c r="A44" s="11">
        <v>25</v>
      </c>
      <c r="B44" s="12" t="s">
        <v>332</v>
      </c>
      <c r="C44" s="13" t="s">
        <v>333</v>
      </c>
      <c r="D44" s="14" t="s">
        <v>515</v>
      </c>
      <c r="E44" s="15">
        <v>43339</v>
      </c>
      <c r="F44" s="16">
        <v>1.9E-2</v>
      </c>
      <c r="G44" s="16" t="s">
        <v>31</v>
      </c>
      <c r="H44" s="16" t="s">
        <v>31</v>
      </c>
      <c r="I44" s="16">
        <v>1.9E-2</v>
      </c>
      <c r="J44" s="16">
        <v>49.991999999999997</v>
      </c>
      <c r="K44" s="7"/>
      <c r="L44" s="7"/>
    </row>
    <row r="45" spans="1:12" ht="16.5" x14ac:dyDescent="0.25">
      <c r="A45" s="11">
        <v>26</v>
      </c>
      <c r="B45" s="12" t="s">
        <v>388</v>
      </c>
      <c r="C45" s="13" t="s">
        <v>389</v>
      </c>
      <c r="D45" s="14" t="s">
        <v>516</v>
      </c>
      <c r="E45" s="15">
        <v>43348</v>
      </c>
      <c r="F45" s="16">
        <v>0.30199999999999999</v>
      </c>
      <c r="G45" s="16">
        <v>0.1208</v>
      </c>
      <c r="H45" s="16">
        <v>381.41199999999998</v>
      </c>
      <c r="I45" s="16">
        <v>0.1812</v>
      </c>
      <c r="J45" s="16">
        <v>476.76499999999999</v>
      </c>
      <c r="K45" s="7"/>
      <c r="L45" s="7"/>
    </row>
    <row r="46" spans="1:12" ht="16.5" x14ac:dyDescent="0.25">
      <c r="A46" s="11">
        <v>27</v>
      </c>
      <c r="B46" s="12" t="s">
        <v>215</v>
      </c>
      <c r="C46" s="13" t="s">
        <v>216</v>
      </c>
      <c r="D46" s="14" t="s">
        <v>517</v>
      </c>
      <c r="E46" s="15">
        <v>43343</v>
      </c>
      <c r="F46" s="16">
        <v>0.69299999999999995</v>
      </c>
      <c r="G46" s="16" t="s">
        <v>31</v>
      </c>
      <c r="H46" s="16" t="s">
        <v>31</v>
      </c>
      <c r="I46" s="16">
        <v>0.69299999999999995</v>
      </c>
      <c r="J46" s="16">
        <v>1823.3879999999999</v>
      </c>
      <c r="K46" s="7"/>
      <c r="L46" s="7"/>
    </row>
    <row r="47" spans="1:12" ht="16.5" x14ac:dyDescent="0.25">
      <c r="A47" s="11">
        <v>28</v>
      </c>
      <c r="B47" s="12" t="s">
        <v>408</v>
      </c>
      <c r="C47" s="13" t="s">
        <v>409</v>
      </c>
      <c r="D47" s="14" t="s">
        <v>518</v>
      </c>
      <c r="E47" s="15">
        <v>43341</v>
      </c>
      <c r="F47" s="16">
        <v>3.6659999999999999</v>
      </c>
      <c r="G47" s="16">
        <v>3.6659999999999999</v>
      </c>
      <c r="H47" s="16">
        <v>11574.963</v>
      </c>
      <c r="I47" s="16" t="s">
        <v>31</v>
      </c>
      <c r="J47" s="16" t="s">
        <v>31</v>
      </c>
      <c r="K47" s="7"/>
      <c r="L47" s="7"/>
    </row>
    <row r="48" spans="1:12" ht="16.5" x14ac:dyDescent="0.25">
      <c r="A48" s="11">
        <v>29</v>
      </c>
      <c r="B48" s="12" t="s">
        <v>317</v>
      </c>
      <c r="C48" s="13" t="s">
        <v>318</v>
      </c>
      <c r="D48" s="14" t="s">
        <v>519</v>
      </c>
      <c r="E48" s="15">
        <v>43341</v>
      </c>
      <c r="F48" s="16">
        <v>0.09</v>
      </c>
      <c r="G48" s="16" t="s">
        <v>31</v>
      </c>
      <c r="H48" s="16" t="s">
        <v>31</v>
      </c>
      <c r="I48" s="16">
        <v>0.09</v>
      </c>
      <c r="J48" s="16">
        <v>236.804</v>
      </c>
      <c r="K48" s="7"/>
      <c r="L48" s="7"/>
    </row>
    <row r="49" spans="1:12" ht="16.5" x14ac:dyDescent="0.25">
      <c r="A49" s="11">
        <v>30</v>
      </c>
      <c r="B49" s="12" t="s">
        <v>189</v>
      </c>
      <c r="C49" s="13" t="s">
        <v>190</v>
      </c>
      <c r="D49" s="14" t="s">
        <v>520</v>
      </c>
      <c r="E49" s="15">
        <v>43340</v>
      </c>
      <c r="F49" s="16">
        <v>0.70399999999999996</v>
      </c>
      <c r="G49" s="16">
        <v>0.70399999999999996</v>
      </c>
      <c r="H49" s="16">
        <v>2222.797</v>
      </c>
      <c r="I49" s="16" t="s">
        <v>31</v>
      </c>
      <c r="J49" s="16" t="s">
        <v>31</v>
      </c>
      <c r="K49" s="7"/>
      <c r="L49" s="7"/>
    </row>
    <row r="50" spans="1:12" ht="16.5" x14ac:dyDescent="0.25">
      <c r="A50" s="11">
        <v>31</v>
      </c>
      <c r="B50" s="12" t="s">
        <v>192</v>
      </c>
      <c r="C50" s="13" t="s">
        <v>193</v>
      </c>
      <c r="D50" s="14" t="s">
        <v>521</v>
      </c>
      <c r="E50" s="15">
        <v>43339</v>
      </c>
      <c r="F50" s="16">
        <v>0.72299999999999998</v>
      </c>
      <c r="G50" s="16" t="s">
        <v>31</v>
      </c>
      <c r="H50" s="16" t="s">
        <v>31</v>
      </c>
      <c r="I50" s="16">
        <v>0.72299999999999998</v>
      </c>
      <c r="J50" s="16">
        <v>1902.3230000000001</v>
      </c>
      <c r="K50" s="7"/>
      <c r="L50" s="7"/>
    </row>
    <row r="51" spans="1:12" ht="16.5" x14ac:dyDescent="0.25">
      <c r="A51" s="11">
        <v>32</v>
      </c>
      <c r="B51" s="12" t="s">
        <v>421</v>
      </c>
      <c r="C51" s="13" t="s">
        <v>422</v>
      </c>
      <c r="D51" s="14" t="s">
        <v>522</v>
      </c>
      <c r="E51" s="15">
        <v>43341</v>
      </c>
      <c r="F51" s="16">
        <v>0.30199999999999999</v>
      </c>
      <c r="G51" s="16">
        <v>0.30199999999999999</v>
      </c>
      <c r="H51" s="16">
        <v>953.529</v>
      </c>
      <c r="I51" s="16" t="s">
        <v>31</v>
      </c>
      <c r="J51" s="16" t="s">
        <v>31</v>
      </c>
      <c r="K51" s="7"/>
      <c r="L51" s="7"/>
    </row>
    <row r="52" spans="1:12" ht="16.5" x14ac:dyDescent="0.25">
      <c r="A52" s="11">
        <v>33</v>
      </c>
      <c r="B52" s="12" t="s">
        <v>114</v>
      </c>
      <c r="C52" s="13" t="s">
        <v>115</v>
      </c>
      <c r="D52" s="14" t="s">
        <v>523</v>
      </c>
      <c r="E52" s="15">
        <v>43348</v>
      </c>
      <c r="F52" s="16">
        <v>1.2999999999999999E-2</v>
      </c>
      <c r="G52" s="16" t="s">
        <v>31</v>
      </c>
      <c r="H52" s="16" t="s">
        <v>31</v>
      </c>
      <c r="I52" s="16">
        <v>1.2999999999999999E-2</v>
      </c>
      <c r="J52" s="16">
        <v>34.204999999999998</v>
      </c>
      <c r="K52" s="7"/>
      <c r="L52" s="7"/>
    </row>
    <row r="53" spans="1:12" ht="16.5" x14ac:dyDescent="0.25">
      <c r="A53" s="11">
        <v>34</v>
      </c>
      <c r="B53" s="12" t="s">
        <v>307</v>
      </c>
      <c r="C53" s="13" t="s">
        <v>308</v>
      </c>
      <c r="D53" s="14" t="s">
        <v>524</v>
      </c>
      <c r="E53" s="15">
        <v>43341</v>
      </c>
      <c r="F53" s="16">
        <v>0.69199999999999995</v>
      </c>
      <c r="G53" s="16">
        <v>0.26</v>
      </c>
      <c r="H53" s="16">
        <v>820.91899999999998</v>
      </c>
      <c r="I53" s="16">
        <v>0.432</v>
      </c>
      <c r="J53" s="16">
        <v>1136.6579999999999</v>
      </c>
      <c r="K53" s="7"/>
      <c r="L53" s="7"/>
    </row>
    <row r="54" spans="1:12" ht="16.5" x14ac:dyDescent="0.25">
      <c r="A54" s="11">
        <v>35</v>
      </c>
      <c r="B54" s="12" t="s">
        <v>171</v>
      </c>
      <c r="C54" s="13" t="s">
        <v>172</v>
      </c>
      <c r="D54" s="14" t="s">
        <v>525</v>
      </c>
      <c r="E54" s="15">
        <v>43340</v>
      </c>
      <c r="F54" s="16">
        <v>1.2649999999999999</v>
      </c>
      <c r="G54" s="16" t="s">
        <v>31</v>
      </c>
      <c r="H54" s="16" t="s">
        <v>31</v>
      </c>
      <c r="I54" s="16">
        <v>1.2649999999999999</v>
      </c>
      <c r="J54" s="16">
        <v>3328.4070000000002</v>
      </c>
      <c r="K54" s="7"/>
      <c r="L54" s="7"/>
    </row>
    <row r="55" spans="1:12" ht="16.5" x14ac:dyDescent="0.25">
      <c r="A55" s="11">
        <v>36</v>
      </c>
      <c r="B55" s="12" t="s">
        <v>273</v>
      </c>
      <c r="C55" s="13" t="s">
        <v>274</v>
      </c>
      <c r="D55" s="14" t="s">
        <v>526</v>
      </c>
      <c r="E55" s="15">
        <v>43339</v>
      </c>
      <c r="F55" s="16">
        <v>2.2400000000000002</v>
      </c>
      <c r="G55" s="16">
        <v>2.2400000000000002</v>
      </c>
      <c r="H55" s="16">
        <v>7072.5360000000001</v>
      </c>
      <c r="I55" s="16" t="s">
        <v>31</v>
      </c>
      <c r="J55" s="16" t="s">
        <v>31</v>
      </c>
      <c r="K55" s="7"/>
      <c r="L55" s="7"/>
    </row>
    <row r="56" spans="1:12" ht="16.5" x14ac:dyDescent="0.25">
      <c r="A56" s="11">
        <v>37</v>
      </c>
      <c r="B56" s="12" t="s">
        <v>44</v>
      </c>
      <c r="C56" s="13" t="s">
        <v>45</v>
      </c>
      <c r="D56" s="14" t="s">
        <v>527</v>
      </c>
      <c r="E56" s="15">
        <v>43343</v>
      </c>
      <c r="F56" s="16">
        <v>0.38400000000000001</v>
      </c>
      <c r="G56" s="16" t="s">
        <v>31</v>
      </c>
      <c r="H56" s="16" t="s">
        <v>31</v>
      </c>
      <c r="I56" s="16">
        <v>0.38400000000000001</v>
      </c>
      <c r="J56" s="16">
        <v>1010.362</v>
      </c>
      <c r="K56" s="7"/>
      <c r="L56" s="7"/>
    </row>
    <row r="57" spans="1:12" ht="16.5" x14ac:dyDescent="0.25">
      <c r="A57" s="11">
        <v>38</v>
      </c>
      <c r="B57" s="12" t="s">
        <v>179</v>
      </c>
      <c r="C57" s="13" t="s">
        <v>180</v>
      </c>
      <c r="D57" s="14" t="s">
        <v>528</v>
      </c>
      <c r="E57" s="15">
        <v>43343</v>
      </c>
      <c r="F57" s="16">
        <v>5.5410000000000004</v>
      </c>
      <c r="G57" s="16" t="s">
        <v>31</v>
      </c>
      <c r="H57" s="16" t="s">
        <v>31</v>
      </c>
      <c r="I57" s="16">
        <v>5.5410000000000004</v>
      </c>
      <c r="J57" s="16">
        <v>14579.213</v>
      </c>
      <c r="K57" s="7"/>
      <c r="L57" s="7"/>
    </row>
    <row r="58" spans="1:12" ht="16.5" x14ac:dyDescent="0.25">
      <c r="A58" s="11">
        <v>39</v>
      </c>
      <c r="B58" s="12" t="s">
        <v>529</v>
      </c>
      <c r="C58" s="13" t="s">
        <v>530</v>
      </c>
      <c r="D58" s="14" t="s">
        <v>531</v>
      </c>
      <c r="E58" s="15">
        <v>43339</v>
      </c>
      <c r="F58" s="19">
        <v>1.4E-2</v>
      </c>
      <c r="G58" s="19" t="s">
        <v>31</v>
      </c>
      <c r="H58" s="19" t="s">
        <v>31</v>
      </c>
      <c r="I58" s="19">
        <v>1.4E-2</v>
      </c>
      <c r="J58" s="19">
        <v>36.835999999999999</v>
      </c>
      <c r="K58" s="7"/>
      <c r="L58" s="7"/>
    </row>
    <row r="59" spans="1:12" ht="16.5" x14ac:dyDescent="0.25">
      <c r="A59" s="11">
        <v>40</v>
      </c>
      <c r="B59" s="12" t="s">
        <v>182</v>
      </c>
      <c r="C59" s="13" t="s">
        <v>183</v>
      </c>
      <c r="D59" s="14" t="s">
        <v>532</v>
      </c>
      <c r="E59" s="15">
        <v>43348</v>
      </c>
      <c r="F59" s="16">
        <v>0.24</v>
      </c>
      <c r="G59" s="16" t="s">
        <v>31</v>
      </c>
      <c r="H59" s="16" t="s">
        <v>31</v>
      </c>
      <c r="I59" s="16">
        <v>0.24</v>
      </c>
      <c r="J59" s="16">
        <v>631.476</v>
      </c>
      <c r="K59" s="7"/>
      <c r="L59" s="7"/>
    </row>
    <row r="60" spans="1:12" ht="16.5" x14ac:dyDescent="0.25">
      <c r="A60" s="11">
        <v>41</v>
      </c>
      <c r="B60" s="12" t="s">
        <v>339</v>
      </c>
      <c r="C60" s="13" t="s">
        <v>340</v>
      </c>
      <c r="D60" s="14" t="s">
        <v>533</v>
      </c>
      <c r="E60" s="15">
        <v>43348</v>
      </c>
      <c r="F60" s="16">
        <v>5.7000000000000002E-2</v>
      </c>
      <c r="G60" s="16" t="s">
        <v>31</v>
      </c>
      <c r="H60" s="16" t="s">
        <v>31</v>
      </c>
      <c r="I60" s="16">
        <v>5.7000000000000002E-2</v>
      </c>
      <c r="J60" s="16">
        <v>149.976</v>
      </c>
      <c r="K60" s="7"/>
      <c r="L60" s="7"/>
    </row>
    <row r="61" spans="1:12" ht="16.5" x14ac:dyDescent="0.25">
      <c r="A61" s="11">
        <v>42</v>
      </c>
      <c r="B61" s="12" t="s">
        <v>124</v>
      </c>
      <c r="C61" s="13" t="s">
        <v>125</v>
      </c>
      <c r="D61" s="14" t="s">
        <v>534</v>
      </c>
      <c r="E61" s="15">
        <v>43341</v>
      </c>
      <c r="F61" s="16">
        <v>4.5830000000000002</v>
      </c>
      <c r="G61" s="16" t="s">
        <v>31</v>
      </c>
      <c r="H61" s="16" t="s">
        <v>31</v>
      </c>
      <c r="I61" s="16">
        <v>4.5830000000000002</v>
      </c>
      <c r="J61" s="16">
        <v>12058.569</v>
      </c>
      <c r="K61" s="7"/>
      <c r="L61" s="7"/>
    </row>
    <row r="62" spans="1:12" ht="16.5" x14ac:dyDescent="0.25">
      <c r="A62" s="11">
        <v>43</v>
      </c>
      <c r="B62" s="12" t="s">
        <v>314</v>
      </c>
      <c r="C62" s="13" t="s">
        <v>315</v>
      </c>
      <c r="D62" s="14" t="s">
        <v>535</v>
      </c>
      <c r="E62" s="15">
        <v>43339</v>
      </c>
      <c r="F62" s="16">
        <v>4.0000000000000001E-3</v>
      </c>
      <c r="G62" s="16">
        <v>4.0000000000000001E-3</v>
      </c>
      <c r="H62" s="16">
        <v>12.63</v>
      </c>
      <c r="I62" s="16" t="s">
        <v>31</v>
      </c>
      <c r="J62" s="16" t="s">
        <v>31</v>
      </c>
      <c r="K62" s="7"/>
      <c r="L62" s="7"/>
    </row>
    <row r="63" spans="1:12" ht="16.5" x14ac:dyDescent="0.25">
      <c r="A63" s="11">
        <v>44</v>
      </c>
      <c r="B63" s="12" t="s">
        <v>392</v>
      </c>
      <c r="C63" s="13" t="s">
        <v>393</v>
      </c>
      <c r="D63" s="14" t="s">
        <v>536</v>
      </c>
      <c r="E63" s="15">
        <v>43341</v>
      </c>
      <c r="F63" s="16">
        <v>4.2999999999999997E-2</v>
      </c>
      <c r="G63" s="16">
        <v>4.2999999999999997E-2</v>
      </c>
      <c r="H63" s="16">
        <v>135.767</v>
      </c>
      <c r="I63" s="16" t="s">
        <v>31</v>
      </c>
      <c r="J63" s="16" t="s">
        <v>31</v>
      </c>
      <c r="K63" s="7"/>
      <c r="L63" s="7"/>
    </row>
    <row r="64" spans="1:12" ht="16.5" x14ac:dyDescent="0.25">
      <c r="A64" s="11">
        <v>45</v>
      </c>
      <c r="B64" s="12" t="s">
        <v>322</v>
      </c>
      <c r="C64" s="13" t="s">
        <v>323</v>
      </c>
      <c r="D64" s="14" t="s">
        <v>537</v>
      </c>
      <c r="E64" s="15">
        <v>43348</v>
      </c>
      <c r="F64" s="16">
        <v>7.0000000000000001E-3</v>
      </c>
      <c r="G64" s="16" t="s">
        <v>31</v>
      </c>
      <c r="H64" s="16" t="s">
        <v>31</v>
      </c>
      <c r="I64" s="16">
        <v>7.0000000000000001E-3</v>
      </c>
      <c r="J64" s="16">
        <v>18.417999999999999</v>
      </c>
      <c r="K64" s="7"/>
      <c r="L64" s="7"/>
    </row>
    <row r="65" spans="1:12" ht="16.5" x14ac:dyDescent="0.25">
      <c r="A65" s="11">
        <v>46</v>
      </c>
      <c r="B65" s="12" t="s">
        <v>366</v>
      </c>
      <c r="C65" s="13" t="s">
        <v>367</v>
      </c>
      <c r="D65" s="14" t="s">
        <v>538</v>
      </c>
      <c r="E65" s="15">
        <v>43341</v>
      </c>
      <c r="F65" s="16">
        <v>0.72799999999999998</v>
      </c>
      <c r="G65" s="16" t="s">
        <v>31</v>
      </c>
      <c r="H65" s="16" t="s">
        <v>31</v>
      </c>
      <c r="I65" s="16">
        <v>0.72799999999999998</v>
      </c>
      <c r="J65" s="16">
        <v>1915.479</v>
      </c>
      <c r="K65" s="7"/>
      <c r="L65" s="7"/>
    </row>
    <row r="66" spans="1:12" ht="16.5" x14ac:dyDescent="0.25">
      <c r="A66" s="11">
        <v>47</v>
      </c>
      <c r="B66" s="12" t="s">
        <v>227</v>
      </c>
      <c r="C66" s="13" t="s">
        <v>228</v>
      </c>
      <c r="D66" s="14" t="s">
        <v>539</v>
      </c>
      <c r="E66" s="15">
        <v>43339</v>
      </c>
      <c r="F66" s="16">
        <v>0.14699999999999999</v>
      </c>
      <c r="G66" s="16" t="s">
        <v>31</v>
      </c>
      <c r="H66" s="16" t="s">
        <v>31</v>
      </c>
      <c r="I66" s="16">
        <v>0.14699999999999999</v>
      </c>
      <c r="J66" s="16">
        <v>386.779</v>
      </c>
      <c r="K66" s="7"/>
      <c r="L66" s="7"/>
    </row>
    <row r="67" spans="1:12" ht="16.5" x14ac:dyDescent="0.25">
      <c r="A67" s="11">
        <v>48</v>
      </c>
      <c r="B67" s="12" t="s">
        <v>230</v>
      </c>
      <c r="C67" s="13" t="s">
        <v>231</v>
      </c>
      <c r="D67" s="14" t="s">
        <v>540</v>
      </c>
      <c r="E67" s="15">
        <v>43343</v>
      </c>
      <c r="F67" s="16">
        <v>0.30199999999999999</v>
      </c>
      <c r="G67" s="16" t="s">
        <v>31</v>
      </c>
      <c r="H67" s="16" t="s">
        <v>31</v>
      </c>
      <c r="I67" s="16">
        <v>0.30199999999999999</v>
      </c>
      <c r="J67" s="16">
        <v>794.60799999999995</v>
      </c>
      <c r="K67" s="7"/>
      <c r="L67" s="7"/>
    </row>
    <row r="68" spans="1:12" ht="16.5" x14ac:dyDescent="0.25">
      <c r="A68" s="11">
        <v>49</v>
      </c>
      <c r="B68" s="12" t="s">
        <v>353</v>
      </c>
      <c r="C68" s="13" t="s">
        <v>354</v>
      </c>
      <c r="D68" s="14" t="s">
        <v>541</v>
      </c>
      <c r="E68" s="15">
        <v>43339</v>
      </c>
      <c r="F68" s="16">
        <v>1.4999999999999999E-2</v>
      </c>
      <c r="G68" s="16">
        <v>1.4999999999999999E-2</v>
      </c>
      <c r="H68" s="16">
        <v>47.360999999999997</v>
      </c>
      <c r="I68" s="16" t="s">
        <v>31</v>
      </c>
      <c r="J68" s="16" t="s">
        <v>31</v>
      </c>
      <c r="K68" s="7"/>
      <c r="L68" s="7"/>
    </row>
    <row r="69" spans="1:12" ht="16.5" x14ac:dyDescent="0.25">
      <c r="A69" s="11">
        <v>50</v>
      </c>
      <c r="B69" s="12" t="s">
        <v>95</v>
      </c>
      <c r="C69" s="13" t="s">
        <v>96</v>
      </c>
      <c r="D69" s="14" t="s">
        <v>542</v>
      </c>
      <c r="E69" s="15">
        <v>43339</v>
      </c>
      <c r="F69" s="16">
        <v>1.4419999999999999</v>
      </c>
      <c r="G69" s="16" t="s">
        <v>31</v>
      </c>
      <c r="H69" s="16" t="s">
        <v>31</v>
      </c>
      <c r="I69" s="16">
        <v>1.4419999999999999</v>
      </c>
      <c r="J69" s="16">
        <v>3794.1210000000001</v>
      </c>
      <c r="K69" s="7"/>
      <c r="L69" s="7"/>
    </row>
    <row r="70" spans="1:12" ht="16.5" x14ac:dyDescent="0.25">
      <c r="A70" s="11">
        <v>51</v>
      </c>
      <c r="B70" s="12" t="s">
        <v>62</v>
      </c>
      <c r="C70" s="13" t="s">
        <v>63</v>
      </c>
      <c r="D70" s="14" t="s">
        <v>543</v>
      </c>
      <c r="E70" s="15">
        <v>43341</v>
      </c>
      <c r="F70" s="16">
        <v>0.80600000000000005</v>
      </c>
      <c r="G70" s="16" t="s">
        <v>31</v>
      </c>
      <c r="H70" s="16" t="s">
        <v>31</v>
      </c>
      <c r="I70" s="16">
        <v>0.80600000000000005</v>
      </c>
      <c r="J70" s="16">
        <v>2120.7080000000001</v>
      </c>
      <c r="K70" s="7"/>
      <c r="L70" s="7"/>
    </row>
    <row r="71" spans="1:12" ht="16.5" x14ac:dyDescent="0.25">
      <c r="A71" s="11">
        <v>52</v>
      </c>
      <c r="B71" s="12" t="s">
        <v>544</v>
      </c>
      <c r="C71" s="13" t="s">
        <v>545</v>
      </c>
      <c r="D71" s="14" t="s">
        <v>546</v>
      </c>
      <c r="E71" s="15">
        <v>43342</v>
      </c>
      <c r="F71" s="16">
        <v>0.20100000000000001</v>
      </c>
      <c r="G71" s="16" t="s">
        <v>31</v>
      </c>
      <c r="H71" s="16" t="s">
        <v>31</v>
      </c>
      <c r="I71" s="16">
        <v>0.20100000000000001</v>
      </c>
      <c r="J71" s="16">
        <v>528.86199999999997</v>
      </c>
      <c r="K71" s="7"/>
      <c r="L71" s="7"/>
    </row>
    <row r="72" spans="1:12" ht="16.5" x14ac:dyDescent="0.25">
      <c r="A72" s="11">
        <v>53</v>
      </c>
      <c r="B72" s="12" t="s">
        <v>222</v>
      </c>
      <c r="C72" s="13" t="s">
        <v>223</v>
      </c>
      <c r="D72" s="14" t="s">
        <v>547</v>
      </c>
      <c r="E72" s="15">
        <v>43341</v>
      </c>
      <c r="F72" s="16">
        <v>0.40200000000000002</v>
      </c>
      <c r="G72" s="16" t="s">
        <v>31</v>
      </c>
      <c r="H72" s="16" t="s">
        <v>31</v>
      </c>
      <c r="I72" s="16">
        <v>0.40200000000000002</v>
      </c>
      <c r="J72" s="16">
        <v>1057.723</v>
      </c>
      <c r="K72" s="7"/>
      <c r="L72" s="7"/>
    </row>
    <row r="73" spans="1:12" ht="16.5" x14ac:dyDescent="0.25">
      <c r="A73" s="11">
        <v>54</v>
      </c>
      <c r="B73" s="12" t="s">
        <v>548</v>
      </c>
      <c r="C73" s="13" t="s">
        <v>549</v>
      </c>
      <c r="D73" s="14" t="s">
        <v>550</v>
      </c>
      <c r="E73" s="15">
        <v>43348</v>
      </c>
      <c r="F73" s="16">
        <v>0.223</v>
      </c>
      <c r="G73" s="16">
        <v>8.9200000000000002E-2</v>
      </c>
      <c r="H73" s="16">
        <v>281.63799999999998</v>
      </c>
      <c r="I73" s="16">
        <v>0.1338</v>
      </c>
      <c r="J73" s="16">
        <v>352.048</v>
      </c>
      <c r="K73" s="7"/>
      <c r="L73" s="7"/>
    </row>
    <row r="74" spans="1:12" ht="16.5" x14ac:dyDescent="0.25">
      <c r="A74" s="11">
        <v>55</v>
      </c>
      <c r="B74" s="12" t="s">
        <v>418</v>
      </c>
      <c r="C74" s="13" t="s">
        <v>419</v>
      </c>
      <c r="D74" s="14" t="s">
        <v>551</v>
      </c>
      <c r="E74" s="15">
        <v>43339</v>
      </c>
      <c r="F74" s="16">
        <v>0.36299999999999999</v>
      </c>
      <c r="G74" s="16" t="s">
        <v>31</v>
      </c>
      <c r="H74" s="16" t="s">
        <v>31</v>
      </c>
      <c r="I74" s="16">
        <v>0.36299999999999999</v>
      </c>
      <c r="J74" s="16">
        <v>955.10799999999995</v>
      </c>
      <c r="K74" s="7"/>
      <c r="L74" s="7"/>
    </row>
    <row r="75" spans="1:12" ht="16.5" x14ac:dyDescent="0.25">
      <c r="A75" s="11">
        <v>56</v>
      </c>
      <c r="B75" s="12" t="s">
        <v>369</v>
      </c>
      <c r="C75" s="13" t="s">
        <v>370</v>
      </c>
      <c r="D75" s="14" t="s">
        <v>552</v>
      </c>
      <c r="E75" s="15">
        <v>43341</v>
      </c>
      <c r="F75" s="16">
        <v>2.036</v>
      </c>
      <c r="G75" s="16" t="s">
        <v>31</v>
      </c>
      <c r="H75" s="16" t="s">
        <v>31</v>
      </c>
      <c r="I75" s="16">
        <v>2.036</v>
      </c>
      <c r="J75" s="16">
        <v>5357.0249999999996</v>
      </c>
      <c r="K75" s="7"/>
      <c r="L75" s="7"/>
    </row>
    <row r="76" spans="1:12" ht="16.5" x14ac:dyDescent="0.25">
      <c r="A76" s="11">
        <v>57</v>
      </c>
      <c r="B76" s="12" t="s">
        <v>218</v>
      </c>
      <c r="C76" s="13" t="s">
        <v>219</v>
      </c>
      <c r="D76" s="14" t="s">
        <v>553</v>
      </c>
      <c r="E76" s="15">
        <v>43349</v>
      </c>
      <c r="F76" s="16">
        <v>0.57399999999999995</v>
      </c>
      <c r="G76" s="16" t="s">
        <v>31</v>
      </c>
      <c r="H76" s="16" t="s">
        <v>31</v>
      </c>
      <c r="I76" s="16">
        <v>0.57399999999999995</v>
      </c>
      <c r="J76" s="16">
        <v>1510.2809999999999</v>
      </c>
      <c r="K76" s="7"/>
      <c r="L76" s="7"/>
    </row>
    <row r="77" spans="1:12" ht="16.5" x14ac:dyDescent="0.25">
      <c r="A77" s="11">
        <v>58</v>
      </c>
      <c r="B77" s="12" t="s">
        <v>209</v>
      </c>
      <c r="C77" s="13" t="s">
        <v>210</v>
      </c>
      <c r="D77" s="14" t="s">
        <v>554</v>
      </c>
      <c r="E77" s="15">
        <v>43341</v>
      </c>
      <c r="F77" s="16">
        <v>4.3810000000000002</v>
      </c>
      <c r="G77" s="16" t="s">
        <v>31</v>
      </c>
      <c r="H77" s="16" t="s">
        <v>31</v>
      </c>
      <c r="I77" s="16">
        <v>4.3810000000000002</v>
      </c>
      <c r="J77" s="16">
        <v>11527.075999999999</v>
      </c>
      <c r="K77" s="7"/>
      <c r="L77" s="7"/>
    </row>
    <row r="78" spans="1:12" ht="16.5" x14ac:dyDescent="0.25">
      <c r="A78" s="11">
        <v>59</v>
      </c>
      <c r="B78" s="12" t="s">
        <v>203</v>
      </c>
      <c r="C78" s="13" t="s">
        <v>204</v>
      </c>
      <c r="D78" s="14" t="s">
        <v>555</v>
      </c>
      <c r="E78" s="15">
        <v>43339</v>
      </c>
      <c r="F78" s="16">
        <v>3.2000000000000001E-2</v>
      </c>
      <c r="G78" s="16" t="s">
        <v>31</v>
      </c>
      <c r="H78" s="16" t="s">
        <v>31</v>
      </c>
      <c r="I78" s="16">
        <v>3.2000000000000001E-2</v>
      </c>
      <c r="J78" s="16">
        <v>84.197000000000003</v>
      </c>
      <c r="K78" s="7"/>
      <c r="L78" s="7"/>
    </row>
    <row r="79" spans="1:12" ht="16.5" x14ac:dyDescent="0.25">
      <c r="A79" s="11">
        <v>60</v>
      </c>
      <c r="B79" s="12" t="s">
        <v>375</v>
      </c>
      <c r="C79" s="13" t="s">
        <v>376</v>
      </c>
      <c r="D79" s="14" t="s">
        <v>556</v>
      </c>
      <c r="E79" s="15">
        <v>43341</v>
      </c>
      <c r="F79" s="16">
        <v>0.01</v>
      </c>
      <c r="G79" s="16" t="s">
        <v>31</v>
      </c>
      <c r="H79" s="16" t="s">
        <v>31</v>
      </c>
      <c r="I79" s="16">
        <v>0.01</v>
      </c>
      <c r="J79" s="16">
        <v>26.312000000000001</v>
      </c>
      <c r="K79" s="7"/>
      <c r="L79" s="7"/>
    </row>
    <row r="80" spans="1:12" ht="16.5" x14ac:dyDescent="0.25">
      <c r="A80" s="11">
        <v>61</v>
      </c>
      <c r="B80" s="12" t="s">
        <v>378</v>
      </c>
      <c r="C80" s="13" t="s">
        <v>379</v>
      </c>
      <c r="D80" s="14" t="s">
        <v>557</v>
      </c>
      <c r="E80" s="15">
        <v>43341</v>
      </c>
      <c r="F80" s="16">
        <v>0.19500000000000001</v>
      </c>
      <c r="G80" s="16">
        <v>0.19500000000000001</v>
      </c>
      <c r="H80" s="16">
        <v>615.69000000000005</v>
      </c>
      <c r="I80" s="16" t="s">
        <v>31</v>
      </c>
      <c r="J80" s="16" t="s">
        <v>31</v>
      </c>
      <c r="K80" s="7"/>
      <c r="L80" s="7"/>
    </row>
    <row r="81" spans="1:12" ht="16.5" x14ac:dyDescent="0.25">
      <c r="A81" s="11">
        <v>62</v>
      </c>
      <c r="B81" s="12" t="s">
        <v>381</v>
      </c>
      <c r="C81" s="13" t="s">
        <v>382</v>
      </c>
      <c r="D81" s="14" t="s">
        <v>558</v>
      </c>
      <c r="E81" s="15">
        <v>43341</v>
      </c>
      <c r="F81" s="16">
        <v>6.5000000000000002E-2</v>
      </c>
      <c r="G81" s="16" t="s">
        <v>31</v>
      </c>
      <c r="H81" s="16" t="s">
        <v>31</v>
      </c>
      <c r="I81" s="16">
        <v>6.5000000000000002E-2</v>
      </c>
      <c r="J81" s="16">
        <v>171.02500000000001</v>
      </c>
      <c r="K81" s="7"/>
      <c r="L81" s="7"/>
    </row>
    <row r="82" spans="1:12" ht="33" x14ac:dyDescent="0.25">
      <c r="A82" s="11">
        <v>63</v>
      </c>
      <c r="B82" s="12" t="s">
        <v>251</v>
      </c>
      <c r="C82" s="13" t="s">
        <v>252</v>
      </c>
      <c r="D82" s="14" t="s">
        <v>559</v>
      </c>
      <c r="E82" s="15">
        <v>43342</v>
      </c>
      <c r="F82" s="16">
        <v>3.0459999999999998</v>
      </c>
      <c r="G82" s="16" t="s">
        <v>31</v>
      </c>
      <c r="H82" s="16" t="s">
        <v>31</v>
      </c>
      <c r="I82" s="16">
        <v>3.0459999999999998</v>
      </c>
      <c r="J82" s="16">
        <v>8014.4889999999996</v>
      </c>
      <c r="K82" s="7"/>
      <c r="L82" s="7"/>
    </row>
    <row r="83" spans="1:12" ht="16.5" x14ac:dyDescent="0.25">
      <c r="A83" s="11">
        <v>64</v>
      </c>
      <c r="B83" s="12" t="s">
        <v>222</v>
      </c>
      <c r="C83" s="13" t="s">
        <v>225</v>
      </c>
      <c r="D83" s="14" t="s">
        <v>560</v>
      </c>
      <c r="E83" s="15">
        <v>43343</v>
      </c>
      <c r="F83" s="16">
        <v>0.40200000000000002</v>
      </c>
      <c r="G83" s="16" t="s">
        <v>31</v>
      </c>
      <c r="H83" s="16" t="s">
        <v>31</v>
      </c>
      <c r="I83" s="16">
        <v>0.40200000000000002</v>
      </c>
      <c r="J83" s="16">
        <v>1057.723</v>
      </c>
      <c r="K83" s="7"/>
      <c r="L83" s="7"/>
    </row>
    <row r="84" spans="1:12" ht="16.5" x14ac:dyDescent="0.25">
      <c r="A84" s="11">
        <v>65</v>
      </c>
      <c r="B84" s="12" t="s">
        <v>359</v>
      </c>
      <c r="C84" s="13" t="s">
        <v>360</v>
      </c>
      <c r="D84" s="14" t="s">
        <v>561</v>
      </c>
      <c r="E84" s="15">
        <v>43341</v>
      </c>
      <c r="F84" s="16">
        <v>0.28199999999999997</v>
      </c>
      <c r="G84" s="16" t="s">
        <v>31</v>
      </c>
      <c r="H84" s="16" t="s">
        <v>31</v>
      </c>
      <c r="I84" s="16">
        <v>0.28199999999999997</v>
      </c>
      <c r="J84" s="16">
        <v>741.98500000000001</v>
      </c>
      <c r="K84" s="7"/>
      <c r="L84" s="7"/>
    </row>
    <row r="85" spans="1:12" ht="16.5" x14ac:dyDescent="0.25">
      <c r="A85" s="11">
        <v>66</v>
      </c>
      <c r="B85" s="12" t="s">
        <v>86</v>
      </c>
      <c r="C85" s="13" t="s">
        <v>87</v>
      </c>
      <c r="D85" s="14" t="s">
        <v>562</v>
      </c>
      <c r="E85" s="15">
        <v>43339</v>
      </c>
      <c r="F85" s="19">
        <v>0.60599999999999998</v>
      </c>
      <c r="G85" s="19" t="s">
        <v>31</v>
      </c>
      <c r="H85" s="19" t="s">
        <v>31</v>
      </c>
      <c r="I85" s="19">
        <v>0.60599999999999998</v>
      </c>
      <c r="J85" s="19">
        <v>1594.4780000000001</v>
      </c>
      <c r="K85" s="7"/>
      <c r="L85" s="7"/>
    </row>
    <row r="86" spans="1:12" ht="16.5" x14ac:dyDescent="0.25">
      <c r="A86" s="11">
        <v>67</v>
      </c>
      <c r="B86" s="12" t="s">
        <v>108</v>
      </c>
      <c r="C86" s="13" t="s">
        <v>109</v>
      </c>
      <c r="D86" s="14" t="s">
        <v>563</v>
      </c>
      <c r="E86" s="15">
        <v>43339</v>
      </c>
      <c r="F86" s="16">
        <v>2.8000000000000001E-2</v>
      </c>
      <c r="G86" s="16" t="s">
        <v>31</v>
      </c>
      <c r="H86" s="16" t="s">
        <v>31</v>
      </c>
      <c r="I86" s="16">
        <v>2.8000000000000001E-2</v>
      </c>
      <c r="J86" s="16">
        <v>73.671999999999997</v>
      </c>
      <c r="K86" s="7"/>
      <c r="L86" s="7"/>
    </row>
    <row r="87" spans="1:12" ht="16.5" x14ac:dyDescent="0.25">
      <c r="A87" s="11">
        <v>68</v>
      </c>
      <c r="B87" s="12" t="s">
        <v>396</v>
      </c>
      <c r="C87" s="13" t="s">
        <v>397</v>
      </c>
      <c r="D87" s="14" t="s">
        <v>564</v>
      </c>
      <c r="E87" s="15">
        <v>43341</v>
      </c>
      <c r="F87" s="16">
        <v>0.01</v>
      </c>
      <c r="G87" s="16">
        <v>0.01</v>
      </c>
      <c r="H87" s="16">
        <v>31.574000000000002</v>
      </c>
      <c r="I87" s="16" t="s">
        <v>31</v>
      </c>
      <c r="J87" s="16" t="s">
        <v>31</v>
      </c>
      <c r="K87" s="7"/>
      <c r="L87" s="7"/>
    </row>
    <row r="88" spans="1:12" ht="16.5" x14ac:dyDescent="0.25">
      <c r="A88" s="11">
        <v>69</v>
      </c>
      <c r="B88" s="12" t="s">
        <v>80</v>
      </c>
      <c r="C88" s="13" t="s">
        <v>81</v>
      </c>
      <c r="D88" s="14" t="s">
        <v>565</v>
      </c>
      <c r="E88" s="15">
        <v>43349</v>
      </c>
      <c r="F88" s="16">
        <v>0.68600000000000005</v>
      </c>
      <c r="G88" s="16" t="s">
        <v>31</v>
      </c>
      <c r="H88" s="16" t="s">
        <v>31</v>
      </c>
      <c r="I88" s="16">
        <v>0.68600000000000005</v>
      </c>
      <c r="J88" s="16">
        <v>1804.97</v>
      </c>
      <c r="K88" s="7"/>
      <c r="L88" s="7"/>
    </row>
    <row r="89" spans="1:12" ht="16.5" x14ac:dyDescent="0.25">
      <c r="A89" s="11">
        <v>70</v>
      </c>
      <c r="B89" s="12" t="s">
        <v>237</v>
      </c>
      <c r="C89" s="13" t="s">
        <v>238</v>
      </c>
      <c r="D89" s="14" t="s">
        <v>566</v>
      </c>
      <c r="E89" s="15">
        <v>43347</v>
      </c>
      <c r="F89" s="16">
        <v>0.34599999999999997</v>
      </c>
      <c r="G89" s="16" t="s">
        <v>31</v>
      </c>
      <c r="H89" s="16" t="s">
        <v>31</v>
      </c>
      <c r="I89" s="16">
        <v>0.34599999999999997</v>
      </c>
      <c r="J89" s="16">
        <v>910.37900000000002</v>
      </c>
      <c r="K89" s="7"/>
      <c r="L89" s="7"/>
    </row>
    <row r="90" spans="1:12" ht="16.5" x14ac:dyDescent="0.25">
      <c r="A90" s="11">
        <v>71</v>
      </c>
      <c r="B90" s="12" t="s">
        <v>83</v>
      </c>
      <c r="C90" s="13" t="s">
        <v>84</v>
      </c>
      <c r="D90" s="14" t="s">
        <v>567</v>
      </c>
      <c r="E90" s="15">
        <v>43350</v>
      </c>
      <c r="F90" s="16">
        <v>0.45200000000000001</v>
      </c>
      <c r="G90" s="16" t="s">
        <v>31</v>
      </c>
      <c r="H90" s="16" t="s">
        <v>31</v>
      </c>
      <c r="I90" s="16">
        <v>0.45200000000000001</v>
      </c>
      <c r="J90" s="16">
        <v>1189.2809999999999</v>
      </c>
      <c r="K90" s="7"/>
      <c r="L90" s="7"/>
    </row>
    <row r="91" spans="1:12" ht="16.5" x14ac:dyDescent="0.25">
      <c r="A91" s="11">
        <v>72</v>
      </c>
      <c r="B91" s="12" t="s">
        <v>240</v>
      </c>
      <c r="C91" s="13" t="s">
        <v>241</v>
      </c>
      <c r="D91" s="14" t="s">
        <v>568</v>
      </c>
      <c r="E91" s="15">
        <v>43341</v>
      </c>
      <c r="F91" s="16">
        <v>6.0999999999999999E-2</v>
      </c>
      <c r="G91" s="16" t="s">
        <v>31</v>
      </c>
      <c r="H91" s="16" t="s">
        <v>31</v>
      </c>
      <c r="I91" s="16">
        <v>6.0999999999999999E-2</v>
      </c>
      <c r="J91" s="16">
        <v>160.5</v>
      </c>
      <c r="K91" s="7"/>
      <c r="L91" s="7"/>
    </row>
    <row r="92" spans="1:12" ht="16.5" x14ac:dyDescent="0.25">
      <c r="A92" s="11">
        <v>73</v>
      </c>
      <c r="B92" s="12" t="s">
        <v>53</v>
      </c>
      <c r="C92" s="13" t="s">
        <v>54</v>
      </c>
      <c r="D92" s="14" t="s">
        <v>569</v>
      </c>
      <c r="E92" s="15">
        <v>43348</v>
      </c>
      <c r="F92" s="16">
        <v>1.56</v>
      </c>
      <c r="G92" s="16" t="s">
        <v>31</v>
      </c>
      <c r="H92" s="16" t="s">
        <v>31</v>
      </c>
      <c r="I92" s="16">
        <v>1.56</v>
      </c>
      <c r="J92" s="16">
        <v>4104.5969999999998</v>
      </c>
      <c r="K92" s="7"/>
      <c r="L92" s="7"/>
    </row>
    <row r="93" spans="1:12" ht="16.5" x14ac:dyDescent="0.25">
      <c r="A93" s="11">
        <v>74</v>
      </c>
      <c r="B93" s="12" t="s">
        <v>363</v>
      </c>
      <c r="C93" s="13" t="s">
        <v>364</v>
      </c>
      <c r="D93" s="14" t="s">
        <v>570</v>
      </c>
      <c r="E93" s="15">
        <v>43341</v>
      </c>
      <c r="F93" s="16">
        <v>0.48</v>
      </c>
      <c r="G93" s="16">
        <v>0.28000000000000003</v>
      </c>
      <c r="H93" s="16">
        <v>884.06700000000001</v>
      </c>
      <c r="I93" s="16">
        <v>0.2</v>
      </c>
      <c r="J93" s="16">
        <v>526.23</v>
      </c>
      <c r="K93" s="7"/>
      <c r="L93" s="7"/>
    </row>
    <row r="94" spans="1:12" ht="16.5" x14ac:dyDescent="0.25">
      <c r="A94" s="11">
        <v>75</v>
      </c>
      <c r="B94" s="12" t="s">
        <v>200</v>
      </c>
      <c r="C94" s="13" t="s">
        <v>201</v>
      </c>
      <c r="D94" s="14" t="s">
        <v>571</v>
      </c>
      <c r="E94" s="15">
        <v>43348</v>
      </c>
      <c r="F94" s="16">
        <v>0.69699999999999995</v>
      </c>
      <c r="G94" s="16" t="s">
        <v>31</v>
      </c>
      <c r="H94" s="16" t="s">
        <v>31</v>
      </c>
      <c r="I94" s="16">
        <v>0.69699999999999995</v>
      </c>
      <c r="J94" s="16">
        <v>1833.913</v>
      </c>
      <c r="K94" s="7"/>
      <c r="L94" s="7"/>
    </row>
    <row r="95" spans="1:12" ht="16.5" x14ac:dyDescent="0.25">
      <c r="A95" s="11">
        <v>76</v>
      </c>
      <c r="B95" s="12" t="s">
        <v>56</v>
      </c>
      <c r="C95" s="13" t="s">
        <v>57</v>
      </c>
      <c r="D95" s="14" t="s">
        <v>572</v>
      </c>
      <c r="E95" s="15">
        <v>43339</v>
      </c>
      <c r="F95" s="16">
        <v>0.92200000000000004</v>
      </c>
      <c r="G95" s="16" t="s">
        <v>31</v>
      </c>
      <c r="H95" s="16" t="s">
        <v>31</v>
      </c>
      <c r="I95" s="16">
        <v>0.92200000000000004</v>
      </c>
      <c r="J95" s="16">
        <v>2425.922</v>
      </c>
      <c r="K95" s="7"/>
      <c r="L95" s="7"/>
    </row>
    <row r="96" spans="1:12" ht="16.5" x14ac:dyDescent="0.25">
      <c r="A96" s="11">
        <v>77</v>
      </c>
      <c r="B96" s="12" t="s">
        <v>233</v>
      </c>
      <c r="C96" s="13" t="s">
        <v>234</v>
      </c>
      <c r="D96" s="14" t="s">
        <v>573</v>
      </c>
      <c r="E96" s="15">
        <v>43348</v>
      </c>
      <c r="F96" s="16">
        <v>0.9</v>
      </c>
      <c r="G96" s="16" t="s">
        <v>31</v>
      </c>
      <c r="H96" s="16" t="s">
        <v>31</v>
      </c>
      <c r="I96" s="16">
        <v>0.9</v>
      </c>
      <c r="J96" s="16">
        <v>2368.0369999999998</v>
      </c>
      <c r="K96" s="7"/>
      <c r="L96" s="7"/>
    </row>
    <row r="97" spans="1:12" ht="16.5" x14ac:dyDescent="0.25">
      <c r="A97" s="11">
        <v>78</v>
      </c>
      <c r="B97" s="12" t="s">
        <v>254</v>
      </c>
      <c r="C97" s="13" t="s">
        <v>255</v>
      </c>
      <c r="D97" s="14" t="s">
        <v>574</v>
      </c>
      <c r="E97" s="15">
        <v>43348</v>
      </c>
      <c r="F97" s="16">
        <v>3.133</v>
      </c>
      <c r="G97" s="16" t="s">
        <v>31</v>
      </c>
      <c r="H97" s="16" t="s">
        <v>31</v>
      </c>
      <c r="I97" s="16">
        <v>3.133</v>
      </c>
      <c r="J97" s="16">
        <v>8243.3989999999994</v>
      </c>
      <c r="K97" s="7"/>
      <c r="L97" s="7"/>
    </row>
    <row r="98" spans="1:12" ht="16.5" x14ac:dyDescent="0.25">
      <c r="A98" s="11">
        <v>79</v>
      </c>
      <c r="B98" s="12" t="s">
        <v>89</v>
      </c>
      <c r="C98" s="13" t="s">
        <v>90</v>
      </c>
      <c r="D98" s="14" t="s">
        <v>575</v>
      </c>
      <c r="E98" s="15">
        <v>43339</v>
      </c>
      <c r="F98" s="16">
        <v>14.446999999999999</v>
      </c>
      <c r="G98" s="16" t="s">
        <v>31</v>
      </c>
      <c r="H98" s="16" t="s">
        <v>31</v>
      </c>
      <c r="I98" s="16">
        <v>14.446999999999999</v>
      </c>
      <c r="J98" s="16">
        <v>38012.250999999997</v>
      </c>
      <c r="K98" s="7"/>
      <c r="L98" s="7"/>
    </row>
    <row r="99" spans="1:12" ht="16.5" x14ac:dyDescent="0.25">
      <c r="A99" s="11">
        <v>80</v>
      </c>
      <c r="B99" s="12" t="s">
        <v>92</v>
      </c>
      <c r="C99" s="13" t="s">
        <v>93</v>
      </c>
      <c r="D99" s="14" t="s">
        <v>576</v>
      </c>
      <c r="E99" s="15">
        <v>43348</v>
      </c>
      <c r="F99" s="16">
        <v>5.2679999999999998</v>
      </c>
      <c r="G99" s="16" t="s">
        <v>31</v>
      </c>
      <c r="H99" s="16" t="s">
        <v>31</v>
      </c>
      <c r="I99" s="16">
        <v>5.2679999999999998</v>
      </c>
      <c r="J99" s="16">
        <v>13860.907999999999</v>
      </c>
      <c r="K99" s="7"/>
      <c r="L99" s="7"/>
    </row>
    <row r="100" spans="1:12" ht="16.5" x14ac:dyDescent="0.25">
      <c r="A100" s="11">
        <v>81</v>
      </c>
      <c r="B100" s="12" t="s">
        <v>384</v>
      </c>
      <c r="C100" s="13" t="s">
        <v>385</v>
      </c>
      <c r="D100" s="14" t="s">
        <v>577</v>
      </c>
      <c r="E100" s="15">
        <v>43343</v>
      </c>
      <c r="F100" s="16">
        <v>0.23200000000000001</v>
      </c>
      <c r="G100" s="16" t="s">
        <v>31</v>
      </c>
      <c r="H100" s="16" t="s">
        <v>31</v>
      </c>
      <c r="I100" s="16">
        <v>0.23200000000000001</v>
      </c>
      <c r="J100" s="16">
        <v>610.42700000000002</v>
      </c>
      <c r="K100" s="7"/>
      <c r="L100" s="7"/>
    </row>
    <row r="101" spans="1:12" ht="33" x14ac:dyDescent="0.25">
      <c r="A101" s="11">
        <v>82</v>
      </c>
      <c r="B101" s="12" t="s">
        <v>259</v>
      </c>
      <c r="C101" s="13" t="s">
        <v>260</v>
      </c>
      <c r="D101" s="14" t="s">
        <v>578</v>
      </c>
      <c r="E101" s="15">
        <v>43343</v>
      </c>
      <c r="F101" s="16">
        <v>0.84699999999999998</v>
      </c>
      <c r="G101" s="16" t="s">
        <v>31</v>
      </c>
      <c r="H101" s="16" t="s">
        <v>31</v>
      </c>
      <c r="I101" s="16">
        <v>0.84699999999999998</v>
      </c>
      <c r="J101" s="16">
        <v>2228.5859999999998</v>
      </c>
      <c r="K101" s="7"/>
      <c r="L101" s="7"/>
    </row>
    <row r="102" spans="1:12" ht="16.5" x14ac:dyDescent="0.25">
      <c r="A102" s="11">
        <v>83</v>
      </c>
      <c r="B102" s="12" t="s">
        <v>579</v>
      </c>
      <c r="C102" s="13" t="s">
        <v>580</v>
      </c>
      <c r="D102" s="14" t="s">
        <v>581</v>
      </c>
      <c r="E102" s="15">
        <v>43339</v>
      </c>
      <c r="F102" s="16">
        <v>2.077</v>
      </c>
      <c r="G102" s="16">
        <v>2.077</v>
      </c>
      <c r="H102" s="16">
        <v>6557.8829999999998</v>
      </c>
      <c r="I102" s="16" t="s">
        <v>31</v>
      </c>
      <c r="J102" s="16" t="s">
        <v>31</v>
      </c>
      <c r="K102" s="7"/>
      <c r="L102" s="7"/>
    </row>
    <row r="103" spans="1:12" ht="16.5" x14ac:dyDescent="0.25">
      <c r="A103" s="11">
        <v>84</v>
      </c>
      <c r="B103" s="12" t="s">
        <v>582</v>
      </c>
      <c r="C103" s="13" t="s">
        <v>583</v>
      </c>
      <c r="D103" s="14" t="s">
        <v>584</v>
      </c>
      <c r="E103" s="15">
        <v>43341</v>
      </c>
      <c r="F103" s="16">
        <v>0.307</v>
      </c>
      <c r="G103" s="16">
        <v>0.307</v>
      </c>
      <c r="H103" s="16">
        <v>969.31600000000003</v>
      </c>
      <c r="I103" s="16" t="s">
        <v>31</v>
      </c>
      <c r="J103" s="16" t="s">
        <v>31</v>
      </c>
      <c r="K103" s="7"/>
      <c r="L103" s="7"/>
    </row>
    <row r="104" spans="1:12" ht="16.5" x14ac:dyDescent="0.25">
      <c r="A104" s="11">
        <v>85</v>
      </c>
      <c r="B104" s="12" t="s">
        <v>65</v>
      </c>
      <c r="C104" s="13" t="s">
        <v>66</v>
      </c>
      <c r="D104" s="14" t="s">
        <v>585</v>
      </c>
      <c r="E104" s="15">
        <v>43339</v>
      </c>
      <c r="F104" s="16">
        <v>2.1280000000000001</v>
      </c>
      <c r="G104" s="16" t="s">
        <v>31</v>
      </c>
      <c r="H104" s="16" t="s">
        <v>31</v>
      </c>
      <c r="I104" s="16">
        <v>2.1280000000000001</v>
      </c>
      <c r="J104" s="16">
        <v>5599.0910000000003</v>
      </c>
      <c r="K104" s="7"/>
      <c r="L104" s="7"/>
    </row>
    <row r="105" spans="1:12" ht="33" x14ac:dyDescent="0.25">
      <c r="A105" s="11">
        <v>86</v>
      </c>
      <c r="B105" s="12" t="s">
        <v>403</v>
      </c>
      <c r="C105" s="13" t="s">
        <v>404</v>
      </c>
      <c r="D105" s="14" t="s">
        <v>586</v>
      </c>
      <c r="E105" s="15">
        <v>43339</v>
      </c>
      <c r="F105" s="16">
        <v>0.49199999999999999</v>
      </c>
      <c r="G105" s="16" t="s">
        <v>31</v>
      </c>
      <c r="H105" s="16" t="s">
        <v>31</v>
      </c>
      <c r="I105" s="16">
        <v>0.49199999999999999</v>
      </c>
      <c r="J105" s="16">
        <v>1294.527</v>
      </c>
      <c r="K105" s="7"/>
      <c r="L105" s="7"/>
    </row>
    <row r="106" spans="1:12" ht="33" x14ac:dyDescent="0.25">
      <c r="A106" s="32">
        <v>87</v>
      </c>
      <c r="B106" s="33" t="s">
        <v>101</v>
      </c>
      <c r="C106" s="34"/>
      <c r="D106" s="35"/>
      <c r="E106" s="36"/>
      <c r="F106" s="37">
        <v>2.5999999999996248E-2</v>
      </c>
      <c r="G106" s="37" t="s">
        <v>31</v>
      </c>
      <c r="H106" s="37" t="s">
        <v>31</v>
      </c>
      <c r="I106" s="37">
        <v>2.5999999999996248E-2</v>
      </c>
      <c r="J106" s="37">
        <v>68.41</v>
      </c>
      <c r="K106" s="7"/>
      <c r="L106" s="7"/>
    </row>
    <row r="107" spans="1:12" ht="16.5" x14ac:dyDescent="0.25">
      <c r="A107" s="11"/>
      <c r="B107" s="12"/>
      <c r="C107" s="13"/>
      <c r="D107" s="14"/>
      <c r="E107" s="15"/>
      <c r="F107" s="16">
        <v>100.00000000000001</v>
      </c>
      <c r="G107" s="16">
        <v>12.138999999999998</v>
      </c>
      <c r="H107" s="16">
        <v>38327.462</v>
      </c>
      <c r="I107" s="16">
        <v>87.240999999999985</v>
      </c>
      <c r="J107" s="16">
        <v>231175.63799999992</v>
      </c>
      <c r="K107" s="7"/>
      <c r="L107" s="7"/>
    </row>
    <row r="108" spans="1:12" ht="16.5" x14ac:dyDescent="0.25">
      <c r="A108" s="11"/>
      <c r="B108" s="12" t="s">
        <v>102</v>
      </c>
      <c r="C108" s="13"/>
      <c r="D108" s="14"/>
      <c r="E108" s="15"/>
      <c r="F108" s="16"/>
      <c r="G108" s="16" t="s">
        <v>31</v>
      </c>
      <c r="H108" s="16"/>
      <c r="I108" s="16" t="s">
        <v>31</v>
      </c>
      <c r="J108" s="20">
        <v>269503.09999999992</v>
      </c>
      <c r="K108" s="7"/>
      <c r="L108" s="7"/>
    </row>
    <row r="109" spans="1:12" ht="16.5" x14ac:dyDescent="0.25">
      <c r="A109" s="11"/>
      <c r="B109" s="12" t="s">
        <v>103</v>
      </c>
      <c r="C109" s="13"/>
      <c r="D109" s="14"/>
      <c r="E109" s="15"/>
      <c r="F109" s="16"/>
      <c r="G109" s="16" t="s">
        <v>31</v>
      </c>
      <c r="H109" s="16"/>
      <c r="I109" s="16" t="s">
        <v>31</v>
      </c>
      <c r="J109" s="20">
        <v>269503.09999999998</v>
      </c>
      <c r="K109" s="31">
        <f>J109-J106</f>
        <v>269434.69</v>
      </c>
      <c r="L109" s="7"/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08"/>
  <sheetViews>
    <sheetView tabSelected="1" topLeftCell="A85" zoomScale="75" zoomScaleNormal="75" zoomScaleSheetLayoutView="100" workbookViewId="0">
      <selection activeCell="K95" sqref="K95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54" t="s">
        <v>19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6.5" x14ac:dyDescent="0.25">
      <c r="A6" s="54" t="s">
        <v>2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16.5" x14ac:dyDescent="0.25">
      <c r="A7" s="54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ht="16.5" x14ac:dyDescent="0.25">
      <c r="A8" s="54" t="s">
        <v>20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6.5" x14ac:dyDescent="0.25">
      <c r="A9" s="54" t="s">
        <v>21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16.5" x14ac:dyDescent="0.25">
      <c r="A10" s="54" t="s">
        <v>22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6.5" x14ac:dyDescent="0.25">
      <c r="A11" s="54" t="s">
        <v>23</v>
      </c>
      <c r="B11" s="54"/>
      <c r="C11" s="54"/>
      <c r="D11" s="54"/>
      <c r="E11" s="54"/>
      <c r="F11" s="54"/>
      <c r="G11" s="54"/>
      <c r="H11" s="54"/>
      <c r="I11" s="54"/>
      <c r="J11" s="54"/>
    </row>
    <row r="13" spans="1:10" ht="37.5" customHeight="1" x14ac:dyDescent="0.25">
      <c r="A13" s="53" t="s">
        <v>8</v>
      </c>
      <c r="B13" s="53"/>
      <c r="C13" s="50" t="s">
        <v>13</v>
      </c>
      <c r="D13" s="51"/>
      <c r="E13" s="51"/>
      <c r="F13" s="51"/>
      <c r="G13" s="52"/>
      <c r="H13" s="50" t="s">
        <v>14</v>
      </c>
      <c r="I13" s="51"/>
      <c r="J13" s="52"/>
    </row>
    <row r="14" spans="1:10" ht="16.5" x14ac:dyDescent="0.25">
      <c r="A14" s="53" t="s">
        <v>25</v>
      </c>
      <c r="B14" s="53"/>
      <c r="C14" s="53" t="s">
        <v>26</v>
      </c>
      <c r="D14" s="53"/>
      <c r="E14" s="53"/>
      <c r="F14" s="53"/>
      <c r="G14" s="53"/>
      <c r="H14" s="53" t="s">
        <v>587</v>
      </c>
      <c r="I14" s="53"/>
      <c r="J14" s="53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50" t="s">
        <v>18</v>
      </c>
      <c r="H16" s="51"/>
      <c r="I16" s="51"/>
      <c r="J16" s="52"/>
    </row>
    <row r="17" spans="1:12" ht="27.75" customHeight="1" x14ac:dyDescent="0.25">
      <c r="A17" s="43"/>
      <c r="B17" s="43"/>
      <c r="C17" s="43"/>
      <c r="D17" s="47"/>
      <c r="E17" s="48"/>
      <c r="F17" s="49"/>
      <c r="G17" s="53" t="s">
        <v>10</v>
      </c>
      <c r="H17" s="53"/>
      <c r="I17" s="53" t="s">
        <v>11</v>
      </c>
      <c r="J17" s="53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139</v>
      </c>
      <c r="C20" s="13" t="s">
        <v>140</v>
      </c>
      <c r="D20" s="14" t="s">
        <v>588</v>
      </c>
      <c r="E20" s="15">
        <v>43341</v>
      </c>
      <c r="F20" s="16">
        <v>6.3E-2</v>
      </c>
      <c r="G20" s="16" t="s">
        <v>31</v>
      </c>
      <c r="H20" s="16" t="s">
        <v>31</v>
      </c>
      <c r="I20" s="16">
        <v>6.3E-2</v>
      </c>
      <c r="J20" s="16">
        <v>43.695999999999998</v>
      </c>
      <c r="K20" s="7"/>
      <c r="L20" s="7"/>
    </row>
    <row r="21" spans="1:12" ht="16.5" x14ac:dyDescent="0.25">
      <c r="A21" s="11">
        <v>2</v>
      </c>
      <c r="B21" s="12" t="s">
        <v>179</v>
      </c>
      <c r="C21" s="13" t="s">
        <v>180</v>
      </c>
      <c r="D21" s="14" t="s">
        <v>589</v>
      </c>
      <c r="E21" s="15">
        <v>43343</v>
      </c>
      <c r="F21" s="16">
        <v>1.61</v>
      </c>
      <c r="G21" s="16" t="s">
        <v>31</v>
      </c>
      <c r="H21" s="16" t="s">
        <v>31</v>
      </c>
      <c r="I21" s="16">
        <v>1.61</v>
      </c>
      <c r="J21" s="16">
        <v>1116.68</v>
      </c>
      <c r="K21" s="7"/>
      <c r="L21" s="7"/>
    </row>
    <row r="22" spans="1:12" ht="16.5" x14ac:dyDescent="0.25">
      <c r="A22" s="11">
        <v>3</v>
      </c>
      <c r="B22" s="12" t="s">
        <v>117</v>
      </c>
      <c r="C22" s="13" t="s">
        <v>118</v>
      </c>
      <c r="D22" s="14" t="s">
        <v>590</v>
      </c>
      <c r="E22" s="15">
        <v>43349</v>
      </c>
      <c r="F22" s="16">
        <v>1.7999999999999999E-2</v>
      </c>
      <c r="G22" s="16" t="s">
        <v>31</v>
      </c>
      <c r="H22" s="16" t="s">
        <v>31</v>
      </c>
      <c r="I22" s="16">
        <v>1.7999999999999999E-2</v>
      </c>
      <c r="J22" s="16">
        <v>12.484999999999999</v>
      </c>
      <c r="K22" s="7"/>
      <c r="L22" s="7"/>
    </row>
    <row r="23" spans="1:12" ht="16.5" x14ac:dyDescent="0.25">
      <c r="A23" s="11">
        <v>4</v>
      </c>
      <c r="B23" s="12" t="s">
        <v>121</v>
      </c>
      <c r="C23" s="13" t="s">
        <v>122</v>
      </c>
      <c r="D23" s="14" t="s">
        <v>591</v>
      </c>
      <c r="E23" s="15">
        <v>43339</v>
      </c>
      <c r="F23" s="16">
        <v>0.1</v>
      </c>
      <c r="G23" s="16" t="s">
        <v>31</v>
      </c>
      <c r="H23" s="16" t="s">
        <v>31</v>
      </c>
      <c r="I23" s="16">
        <v>0.1</v>
      </c>
      <c r="J23" s="16">
        <v>69.358999999999995</v>
      </c>
      <c r="K23" s="7"/>
      <c r="L23" s="7"/>
    </row>
    <row r="24" spans="1:12" ht="16.5" x14ac:dyDescent="0.25">
      <c r="A24" s="11">
        <v>5</v>
      </c>
      <c r="B24" s="12" t="s">
        <v>130</v>
      </c>
      <c r="C24" s="13" t="s">
        <v>131</v>
      </c>
      <c r="D24" s="14" t="s">
        <v>592</v>
      </c>
      <c r="E24" s="15">
        <v>43349</v>
      </c>
      <c r="F24" s="16">
        <v>0.14499999999999999</v>
      </c>
      <c r="G24" s="16" t="s">
        <v>31</v>
      </c>
      <c r="H24" s="16" t="s">
        <v>31</v>
      </c>
      <c r="I24" s="16">
        <v>0.14499999999999999</v>
      </c>
      <c r="J24" s="16">
        <v>100.571</v>
      </c>
      <c r="K24" s="7"/>
      <c r="L24" s="7"/>
    </row>
    <row r="25" spans="1:12" ht="16.5" x14ac:dyDescent="0.25">
      <c r="A25" s="11">
        <v>6</v>
      </c>
      <c r="B25" s="12" t="s">
        <v>111</v>
      </c>
      <c r="C25" s="13" t="s">
        <v>112</v>
      </c>
      <c r="D25" s="14" t="s">
        <v>593</v>
      </c>
      <c r="E25" s="15">
        <v>43343</v>
      </c>
      <c r="F25" s="16">
        <v>0.78400000000000003</v>
      </c>
      <c r="G25" s="16" t="s">
        <v>31</v>
      </c>
      <c r="H25" s="16" t="s">
        <v>31</v>
      </c>
      <c r="I25" s="16">
        <v>0.78400000000000003</v>
      </c>
      <c r="J25" s="16">
        <v>543.774</v>
      </c>
      <c r="K25" s="7"/>
      <c r="L25" s="7"/>
    </row>
    <row r="26" spans="1:12" ht="16.5" x14ac:dyDescent="0.25">
      <c r="A26" s="11">
        <v>7</v>
      </c>
      <c r="B26" s="12" t="s">
        <v>127</v>
      </c>
      <c r="C26" s="13" t="s">
        <v>128</v>
      </c>
      <c r="D26" s="14" t="s">
        <v>594</v>
      </c>
      <c r="E26" s="15">
        <v>43341</v>
      </c>
      <c r="F26" s="16">
        <v>1.53</v>
      </c>
      <c r="G26" s="16" t="s">
        <v>31</v>
      </c>
      <c r="H26" s="16" t="s">
        <v>31</v>
      </c>
      <c r="I26" s="16">
        <v>1.53</v>
      </c>
      <c r="J26" s="16">
        <v>1061.192</v>
      </c>
      <c r="K26" s="7"/>
      <c r="L26" s="7"/>
    </row>
    <row r="27" spans="1:12" ht="16.5" x14ac:dyDescent="0.25">
      <c r="A27" s="11">
        <v>8</v>
      </c>
      <c r="B27" s="12" t="s">
        <v>105</v>
      </c>
      <c r="C27" s="13" t="s">
        <v>106</v>
      </c>
      <c r="D27" s="14" t="s">
        <v>595</v>
      </c>
      <c r="E27" s="15">
        <v>43339</v>
      </c>
      <c r="F27" s="16">
        <v>1.5229999999999999</v>
      </c>
      <c r="G27" s="16" t="s">
        <v>31</v>
      </c>
      <c r="H27" s="16" t="s">
        <v>31</v>
      </c>
      <c r="I27" s="16">
        <v>1.5229999999999999</v>
      </c>
      <c r="J27" s="16">
        <v>1056.337</v>
      </c>
      <c r="K27" s="7"/>
      <c r="L27" s="7"/>
    </row>
    <row r="28" spans="1:12" ht="16.5" x14ac:dyDescent="0.25">
      <c r="A28" s="11">
        <v>9</v>
      </c>
      <c r="B28" s="12" t="s">
        <v>596</v>
      </c>
      <c r="C28" s="13" t="s">
        <v>597</v>
      </c>
      <c r="D28" s="14" t="s">
        <v>598</v>
      </c>
      <c r="E28" s="15">
        <v>43346</v>
      </c>
      <c r="F28" s="16">
        <v>4.7E-2</v>
      </c>
      <c r="G28" s="16">
        <v>4.7E-2</v>
      </c>
      <c r="H28" s="16">
        <v>39.118000000000002</v>
      </c>
      <c r="I28" s="16" t="s">
        <v>31</v>
      </c>
      <c r="J28" s="16" t="s">
        <v>31</v>
      </c>
      <c r="K28" s="7"/>
      <c r="L28" s="7"/>
    </row>
    <row r="29" spans="1:12" ht="16.5" x14ac:dyDescent="0.25">
      <c r="A29" s="11">
        <v>10</v>
      </c>
      <c r="B29" s="12" t="s">
        <v>124</v>
      </c>
      <c r="C29" s="13" t="s">
        <v>125</v>
      </c>
      <c r="D29" s="14" t="s">
        <v>599</v>
      </c>
      <c r="E29" s="15">
        <v>43341</v>
      </c>
      <c r="F29" s="16">
        <v>0.53500000000000003</v>
      </c>
      <c r="G29" s="16" t="s">
        <v>31</v>
      </c>
      <c r="H29" s="16" t="s">
        <v>31</v>
      </c>
      <c r="I29" s="16">
        <v>0.53500000000000003</v>
      </c>
      <c r="J29" s="16">
        <v>371.07100000000003</v>
      </c>
      <c r="K29" s="7"/>
      <c r="L29" s="7"/>
    </row>
    <row r="30" spans="1:12" ht="16.5" x14ac:dyDescent="0.25">
      <c r="A30" s="11">
        <v>11</v>
      </c>
      <c r="B30" s="12" t="s">
        <v>463</v>
      </c>
      <c r="C30" s="13" t="s">
        <v>464</v>
      </c>
      <c r="D30" s="14" t="s">
        <v>600</v>
      </c>
      <c r="E30" s="15">
        <v>43339</v>
      </c>
      <c r="F30" s="16">
        <v>9.0009999999999994</v>
      </c>
      <c r="G30" s="16">
        <v>8.7309999999999999</v>
      </c>
      <c r="H30" s="16">
        <v>7266.8789999999999</v>
      </c>
      <c r="I30" s="16">
        <v>0.27</v>
      </c>
      <c r="J30" s="16">
        <v>187.26900000000001</v>
      </c>
      <c r="K30" s="7"/>
      <c r="L30" s="7"/>
    </row>
    <row r="31" spans="1:12" ht="16.5" x14ac:dyDescent="0.25">
      <c r="A31" s="11">
        <v>12</v>
      </c>
      <c r="B31" s="12" t="s">
        <v>136</v>
      </c>
      <c r="C31" s="13" t="s">
        <v>137</v>
      </c>
      <c r="D31" s="14" t="s">
        <v>601</v>
      </c>
      <c r="E31" s="15">
        <v>43349</v>
      </c>
      <c r="F31" s="16">
        <v>9.1999999999999998E-2</v>
      </c>
      <c r="G31" s="16" t="s">
        <v>31</v>
      </c>
      <c r="H31" s="16" t="s">
        <v>31</v>
      </c>
      <c r="I31" s="16">
        <v>9.1999999999999998E-2</v>
      </c>
      <c r="J31" s="16">
        <v>63.81</v>
      </c>
      <c r="K31" s="7"/>
      <c r="L31" s="7"/>
    </row>
    <row r="32" spans="1:12" ht="16.5" x14ac:dyDescent="0.25">
      <c r="A32" s="24">
        <v>13</v>
      </c>
      <c r="B32" s="25" t="s">
        <v>289</v>
      </c>
      <c r="C32" s="26" t="s">
        <v>290</v>
      </c>
      <c r="D32" s="27" t="s">
        <v>602</v>
      </c>
      <c r="E32" s="28">
        <v>43348</v>
      </c>
      <c r="F32" s="29">
        <v>0.04</v>
      </c>
      <c r="G32" s="29" t="s">
        <v>31</v>
      </c>
      <c r="H32" s="29" t="s">
        <v>31</v>
      </c>
      <c r="I32" s="29">
        <v>0.04</v>
      </c>
      <c r="K32" s="30"/>
      <c r="L32" s="29">
        <v>27.744</v>
      </c>
    </row>
    <row r="33" spans="1:12" ht="16.5" x14ac:dyDescent="0.25">
      <c r="A33" s="11">
        <v>14</v>
      </c>
      <c r="B33" s="12" t="s">
        <v>59</v>
      </c>
      <c r="C33" s="13" t="s">
        <v>60</v>
      </c>
      <c r="D33" s="14" t="s">
        <v>603</v>
      </c>
      <c r="E33" s="15">
        <v>43342</v>
      </c>
      <c r="F33" s="16">
        <v>2.4390000000000001</v>
      </c>
      <c r="G33" s="16" t="s">
        <v>31</v>
      </c>
      <c r="H33" s="16" t="s">
        <v>31</v>
      </c>
      <c r="I33" s="16">
        <v>2.4390000000000001</v>
      </c>
      <c r="J33" s="16">
        <v>1691.6659999999999</v>
      </c>
      <c r="K33" s="7"/>
      <c r="L33" s="7"/>
    </row>
    <row r="34" spans="1:12" ht="16.5" x14ac:dyDescent="0.25">
      <c r="A34" s="11">
        <v>15</v>
      </c>
      <c r="B34" s="12" t="s">
        <v>32</v>
      </c>
      <c r="C34" s="13" t="s">
        <v>33</v>
      </c>
      <c r="D34" s="14" t="s">
        <v>604</v>
      </c>
      <c r="E34" s="15">
        <v>43339</v>
      </c>
      <c r="F34" s="16">
        <v>1.008</v>
      </c>
      <c r="G34" s="16" t="s">
        <v>31</v>
      </c>
      <c r="H34" s="16" t="s">
        <v>31</v>
      </c>
      <c r="I34" s="16">
        <v>1.008</v>
      </c>
      <c r="J34" s="16">
        <v>699.13900000000001</v>
      </c>
      <c r="K34" s="7"/>
      <c r="L34" s="7"/>
    </row>
    <row r="35" spans="1:12" ht="16.5" x14ac:dyDescent="0.25">
      <c r="A35" s="11">
        <v>16</v>
      </c>
      <c r="B35" s="12" t="s">
        <v>35</v>
      </c>
      <c r="C35" s="13" t="s">
        <v>36</v>
      </c>
      <c r="D35" s="14" t="s">
        <v>605</v>
      </c>
      <c r="E35" s="15">
        <v>43339</v>
      </c>
      <c r="F35" s="16">
        <v>0.315</v>
      </c>
      <c r="G35" s="16" t="s">
        <v>31</v>
      </c>
      <c r="H35" s="16" t="s">
        <v>31</v>
      </c>
      <c r="I35" s="16">
        <v>0.315</v>
      </c>
      <c r="J35" s="16">
        <v>218.48099999999999</v>
      </c>
      <c r="K35" s="7"/>
      <c r="L35" s="7"/>
    </row>
    <row r="36" spans="1:12" ht="16.5" x14ac:dyDescent="0.25">
      <c r="A36" s="11">
        <v>17</v>
      </c>
      <c r="B36" s="12" t="s">
        <v>38</v>
      </c>
      <c r="C36" s="13" t="s">
        <v>39</v>
      </c>
      <c r="D36" s="14" t="s">
        <v>606</v>
      </c>
      <c r="E36" s="15">
        <v>43341</v>
      </c>
      <c r="F36" s="16">
        <v>1.0660000000000001</v>
      </c>
      <c r="G36" s="16" t="s">
        <v>31</v>
      </c>
      <c r="H36" s="16" t="s">
        <v>31</v>
      </c>
      <c r="I36" s="16">
        <v>1.0660000000000001</v>
      </c>
      <c r="J36" s="16">
        <v>739.36699999999996</v>
      </c>
      <c r="K36" s="7"/>
      <c r="L36" s="7"/>
    </row>
    <row r="37" spans="1:12" ht="16.5" x14ac:dyDescent="0.25">
      <c r="A37" s="11">
        <v>18</v>
      </c>
      <c r="B37" s="12" t="s">
        <v>607</v>
      </c>
      <c r="C37" s="13" t="s">
        <v>608</v>
      </c>
      <c r="D37" s="14" t="s">
        <v>609</v>
      </c>
      <c r="E37" s="15">
        <v>43341</v>
      </c>
      <c r="F37" s="16">
        <v>2.7E-2</v>
      </c>
      <c r="G37" s="16">
        <v>2.7E-2</v>
      </c>
      <c r="H37" s="16">
        <v>22.472000000000001</v>
      </c>
      <c r="I37" s="16" t="s">
        <v>31</v>
      </c>
      <c r="J37" s="16" t="s">
        <v>31</v>
      </c>
      <c r="K37" s="7"/>
      <c r="L37" s="7"/>
    </row>
    <row r="38" spans="1:12" ht="16.5" x14ac:dyDescent="0.25">
      <c r="A38" s="11">
        <v>19</v>
      </c>
      <c r="B38" s="12" t="s">
        <v>610</v>
      </c>
      <c r="C38" s="13" t="s">
        <v>611</v>
      </c>
      <c r="D38" s="14" t="s">
        <v>612</v>
      </c>
      <c r="E38" s="15">
        <v>43341</v>
      </c>
      <c r="F38" s="16">
        <v>3.9E-2</v>
      </c>
      <c r="G38" s="16">
        <v>3.9E-2</v>
      </c>
      <c r="H38" s="16">
        <v>32.46</v>
      </c>
      <c r="I38" s="16" t="s">
        <v>31</v>
      </c>
      <c r="J38" s="16" t="s">
        <v>31</v>
      </c>
      <c r="K38" s="7"/>
      <c r="L38" s="7"/>
    </row>
    <row r="39" spans="1:12" ht="16.5" x14ac:dyDescent="0.25">
      <c r="A39" s="11">
        <v>20</v>
      </c>
      <c r="B39" s="12" t="s">
        <v>300</v>
      </c>
      <c r="C39" s="13" t="s">
        <v>301</v>
      </c>
      <c r="D39" s="14" t="s">
        <v>613</v>
      </c>
      <c r="E39" s="15">
        <v>43339</v>
      </c>
      <c r="F39" s="16">
        <v>0.35399999999999998</v>
      </c>
      <c r="G39" s="16">
        <v>0.35399999999999998</v>
      </c>
      <c r="H39" s="16">
        <v>294.637</v>
      </c>
      <c r="I39" s="16" t="s">
        <v>31</v>
      </c>
      <c r="J39" s="16" t="s">
        <v>31</v>
      </c>
      <c r="K39" s="7"/>
      <c r="L39" s="7"/>
    </row>
    <row r="40" spans="1:12" ht="16.5" x14ac:dyDescent="0.25">
      <c r="A40" s="11">
        <v>21</v>
      </c>
      <c r="B40" s="12" t="s">
        <v>161</v>
      </c>
      <c r="C40" s="13" t="s">
        <v>162</v>
      </c>
      <c r="D40" s="14" t="s">
        <v>614</v>
      </c>
      <c r="E40" s="15">
        <v>43339</v>
      </c>
      <c r="F40" s="16">
        <v>0.42799999999999999</v>
      </c>
      <c r="G40" s="16" t="s">
        <v>31</v>
      </c>
      <c r="H40" s="16" t="s">
        <v>31</v>
      </c>
      <c r="I40" s="16">
        <v>0.42799999999999999</v>
      </c>
      <c r="J40" s="16">
        <v>296.85599999999999</v>
      </c>
      <c r="K40" s="7"/>
      <c r="L40" s="7"/>
    </row>
    <row r="41" spans="1:12" ht="16.5" x14ac:dyDescent="0.25">
      <c r="A41" s="11">
        <v>22</v>
      </c>
      <c r="B41" s="12" t="s">
        <v>615</v>
      </c>
      <c r="C41" s="13" t="s">
        <v>616</v>
      </c>
      <c r="D41" s="14" t="s">
        <v>617</v>
      </c>
      <c r="E41" s="15">
        <v>43341</v>
      </c>
      <c r="F41" s="16">
        <v>2.6880000000000002</v>
      </c>
      <c r="G41" s="16">
        <v>2.6880000000000002</v>
      </c>
      <c r="H41" s="16">
        <v>2237.2429999999999</v>
      </c>
      <c r="I41" s="16" t="s">
        <v>31</v>
      </c>
      <c r="J41" s="16" t="s">
        <v>31</v>
      </c>
      <c r="K41" s="7"/>
      <c r="L41" s="7"/>
    </row>
    <row r="42" spans="1:12" ht="16.5" x14ac:dyDescent="0.25">
      <c r="A42" s="11">
        <v>23</v>
      </c>
      <c r="B42" s="12" t="s">
        <v>284</v>
      </c>
      <c r="C42" s="13" t="s">
        <v>285</v>
      </c>
      <c r="D42" s="14" t="s">
        <v>618</v>
      </c>
      <c r="E42" s="15">
        <v>43341</v>
      </c>
      <c r="F42" s="16">
        <v>0.108</v>
      </c>
      <c r="G42" s="16">
        <v>0.108</v>
      </c>
      <c r="H42" s="16">
        <v>89.888999999999996</v>
      </c>
      <c r="I42" s="16" t="s">
        <v>31</v>
      </c>
      <c r="J42" s="16" t="s">
        <v>31</v>
      </c>
      <c r="K42" s="7"/>
      <c r="L42" s="7"/>
    </row>
    <row r="43" spans="1:12" ht="16.5" x14ac:dyDescent="0.25">
      <c r="A43" s="11">
        <v>24</v>
      </c>
      <c r="B43" s="12" t="s">
        <v>529</v>
      </c>
      <c r="C43" s="13" t="s">
        <v>530</v>
      </c>
      <c r="D43" s="14" t="s">
        <v>619</v>
      </c>
      <c r="E43" s="15">
        <v>43339</v>
      </c>
      <c r="F43" s="16">
        <v>1.159</v>
      </c>
      <c r="G43" s="16" t="s">
        <v>31</v>
      </c>
      <c r="H43" s="16" t="s">
        <v>31</v>
      </c>
      <c r="I43" s="16" t="s">
        <v>31</v>
      </c>
      <c r="J43" s="16">
        <v>803.87099999999998</v>
      </c>
      <c r="K43" s="7"/>
      <c r="L43" s="7"/>
    </row>
    <row r="44" spans="1:12" ht="33" x14ac:dyDescent="0.25">
      <c r="A44" s="11">
        <v>25</v>
      </c>
      <c r="B44" s="12" t="s">
        <v>620</v>
      </c>
      <c r="C44" s="13" t="s">
        <v>621</v>
      </c>
      <c r="D44" s="14" t="s">
        <v>622</v>
      </c>
      <c r="E44" s="15">
        <v>43339</v>
      </c>
      <c r="F44" s="16">
        <v>3.6999999999999998E-2</v>
      </c>
      <c r="G44" s="16">
        <v>3.6999999999999998E-2</v>
      </c>
      <c r="H44" s="16">
        <v>30.795000000000002</v>
      </c>
      <c r="I44" s="16" t="s">
        <v>31</v>
      </c>
      <c r="J44" s="16" t="s">
        <v>31</v>
      </c>
      <c r="K44" s="7"/>
      <c r="L44" s="7"/>
    </row>
    <row r="45" spans="1:12" ht="33" x14ac:dyDescent="0.25">
      <c r="A45" s="11">
        <v>26</v>
      </c>
      <c r="B45" s="12" t="s">
        <v>623</v>
      </c>
      <c r="C45" s="13" t="s">
        <v>624</v>
      </c>
      <c r="D45" s="14" t="s">
        <v>625</v>
      </c>
      <c r="E45" s="15">
        <v>43341</v>
      </c>
      <c r="F45" s="16">
        <v>1.4999999999999999E-2</v>
      </c>
      <c r="G45" s="16">
        <v>1.4999999999999999E-2</v>
      </c>
      <c r="H45" s="16">
        <v>12.484999999999999</v>
      </c>
      <c r="I45" s="16" t="s">
        <v>31</v>
      </c>
      <c r="J45" s="16" t="s">
        <v>31</v>
      </c>
      <c r="K45" s="7"/>
      <c r="L45" s="7"/>
    </row>
    <row r="46" spans="1:12" ht="16.5" x14ac:dyDescent="0.25">
      <c r="A46" s="11">
        <v>27</v>
      </c>
      <c r="B46" s="12" t="s">
        <v>626</v>
      </c>
      <c r="C46" s="13" t="s">
        <v>627</v>
      </c>
      <c r="D46" s="14" t="s">
        <v>628</v>
      </c>
      <c r="E46" s="15">
        <v>43350</v>
      </c>
      <c r="F46" s="16">
        <v>0.17699999999999999</v>
      </c>
      <c r="G46" s="16">
        <v>0.17699999999999999</v>
      </c>
      <c r="H46" s="16">
        <v>147.31800000000001</v>
      </c>
      <c r="I46" s="16" t="s">
        <v>31</v>
      </c>
      <c r="J46" s="16" t="s">
        <v>31</v>
      </c>
      <c r="K46" s="7"/>
      <c r="L46" s="7"/>
    </row>
    <row r="47" spans="1:12" ht="16.5" x14ac:dyDescent="0.25">
      <c r="A47" s="11">
        <v>28</v>
      </c>
      <c r="B47" s="12" t="s">
        <v>629</v>
      </c>
      <c r="C47" s="13" t="s">
        <v>630</v>
      </c>
      <c r="D47" s="14" t="s">
        <v>631</v>
      </c>
      <c r="E47" s="15">
        <v>43341</v>
      </c>
      <c r="F47" s="16">
        <v>0.04</v>
      </c>
      <c r="G47" s="16">
        <v>0.04</v>
      </c>
      <c r="H47" s="16">
        <v>33.292000000000002</v>
      </c>
      <c r="I47" s="16" t="s">
        <v>31</v>
      </c>
      <c r="J47" s="16" t="s">
        <v>31</v>
      </c>
      <c r="K47" s="7"/>
      <c r="L47" s="7"/>
    </row>
    <row r="48" spans="1:12" ht="16.5" x14ac:dyDescent="0.25">
      <c r="A48" s="11">
        <v>29</v>
      </c>
      <c r="B48" s="12" t="s">
        <v>632</v>
      </c>
      <c r="C48" s="13" t="s">
        <v>633</v>
      </c>
      <c r="D48" s="14" t="s">
        <v>634</v>
      </c>
      <c r="E48" s="15">
        <v>43341</v>
      </c>
      <c r="F48" s="16">
        <v>1.2E-2</v>
      </c>
      <c r="G48" s="16">
        <v>1.2E-2</v>
      </c>
      <c r="H48" s="16">
        <v>9.9879999999999995</v>
      </c>
      <c r="I48" s="16" t="s">
        <v>31</v>
      </c>
      <c r="J48" s="16" t="s">
        <v>31</v>
      </c>
      <c r="K48" s="7"/>
      <c r="L48" s="7"/>
    </row>
    <row r="49" spans="1:12" ht="16.5" x14ac:dyDescent="0.25">
      <c r="A49" s="11">
        <v>30</v>
      </c>
      <c r="B49" s="12" t="s">
        <v>635</v>
      </c>
      <c r="C49" s="13" t="s">
        <v>636</v>
      </c>
      <c r="D49" s="14" t="s">
        <v>637</v>
      </c>
      <c r="E49" s="15">
        <v>43340</v>
      </c>
      <c r="F49" s="16">
        <v>0.11600000000000001</v>
      </c>
      <c r="G49" s="16">
        <v>0.11600000000000001</v>
      </c>
      <c r="H49" s="16">
        <v>96.548000000000002</v>
      </c>
      <c r="I49" s="16" t="s">
        <v>31</v>
      </c>
      <c r="J49" s="16" t="s">
        <v>31</v>
      </c>
      <c r="K49" s="7"/>
      <c r="L49" s="7"/>
    </row>
    <row r="50" spans="1:12" ht="16.5" x14ac:dyDescent="0.25">
      <c r="A50" s="11">
        <v>31</v>
      </c>
      <c r="B50" s="12" t="s">
        <v>638</v>
      </c>
      <c r="C50" s="13" t="s">
        <v>639</v>
      </c>
      <c r="D50" s="14" t="s">
        <v>640</v>
      </c>
      <c r="E50" s="15">
        <v>43339</v>
      </c>
      <c r="F50" s="16">
        <v>0.22900000000000001</v>
      </c>
      <c r="G50" s="16">
        <v>0.22900000000000001</v>
      </c>
      <c r="H50" s="16">
        <v>190.59800000000001</v>
      </c>
      <c r="I50" s="16" t="s">
        <v>31</v>
      </c>
      <c r="J50" s="16" t="s">
        <v>31</v>
      </c>
      <c r="K50" s="7"/>
      <c r="L50" s="7"/>
    </row>
    <row r="51" spans="1:12" ht="16.5" x14ac:dyDescent="0.25">
      <c r="A51" s="11">
        <v>32</v>
      </c>
      <c r="B51" s="12" t="s">
        <v>171</v>
      </c>
      <c r="C51" s="13" t="s">
        <v>172</v>
      </c>
      <c r="D51" s="14" t="s">
        <v>641</v>
      </c>
      <c r="E51" s="15">
        <v>43340</v>
      </c>
      <c r="F51" s="16">
        <v>1.4730000000000001</v>
      </c>
      <c r="G51" s="16" t="s">
        <v>31</v>
      </c>
      <c r="H51" s="16" t="s">
        <v>31</v>
      </c>
      <c r="I51" s="16">
        <v>1.4730000000000001</v>
      </c>
      <c r="J51" s="16">
        <v>1021.658</v>
      </c>
      <c r="K51" s="7"/>
      <c r="L51" s="7"/>
    </row>
    <row r="52" spans="1:12" ht="33" x14ac:dyDescent="0.25">
      <c r="A52" s="11">
        <v>33</v>
      </c>
      <c r="B52" s="12" t="s">
        <v>642</v>
      </c>
      <c r="C52" s="13" t="s">
        <v>643</v>
      </c>
      <c r="D52" s="14" t="s">
        <v>644</v>
      </c>
      <c r="E52" s="15">
        <v>43347</v>
      </c>
      <c r="F52" s="16">
        <v>1.5189999999999999</v>
      </c>
      <c r="G52" s="16">
        <v>1.5189999999999999</v>
      </c>
      <c r="H52" s="16">
        <v>1264.2750000000001</v>
      </c>
      <c r="I52" s="16" t="s">
        <v>31</v>
      </c>
      <c r="J52" s="16" t="s">
        <v>31</v>
      </c>
      <c r="K52" s="7"/>
      <c r="L52" s="7"/>
    </row>
    <row r="53" spans="1:12" ht="16.5" x14ac:dyDescent="0.25">
      <c r="A53" s="11">
        <v>34</v>
      </c>
      <c r="B53" s="12" t="s">
        <v>359</v>
      </c>
      <c r="C53" s="13" t="s">
        <v>360</v>
      </c>
      <c r="D53" s="14" t="s">
        <v>645</v>
      </c>
      <c r="E53" s="15">
        <v>43341</v>
      </c>
      <c r="F53" s="16">
        <v>0.92500000000000004</v>
      </c>
      <c r="G53" s="16">
        <v>0.92500000000000004</v>
      </c>
      <c r="H53" s="16">
        <v>769.88499999999999</v>
      </c>
      <c r="I53" s="16" t="s">
        <v>31</v>
      </c>
      <c r="J53" s="16" t="s">
        <v>31</v>
      </c>
      <c r="K53" s="7"/>
      <c r="L53" s="7"/>
    </row>
    <row r="54" spans="1:12" ht="16.5" x14ac:dyDescent="0.25">
      <c r="A54" s="11">
        <v>35</v>
      </c>
      <c r="B54" s="12" t="s">
        <v>164</v>
      </c>
      <c r="C54" s="13" t="s">
        <v>165</v>
      </c>
      <c r="D54" s="14" t="s">
        <v>646</v>
      </c>
      <c r="E54" s="15">
        <v>43343</v>
      </c>
      <c r="F54" s="16">
        <v>1.298</v>
      </c>
      <c r="G54" s="16" t="s">
        <v>31</v>
      </c>
      <c r="H54" s="16" t="s">
        <v>31</v>
      </c>
      <c r="I54" s="16">
        <v>1.298</v>
      </c>
      <c r="J54" s="16">
        <v>900.28</v>
      </c>
      <c r="K54" s="7"/>
      <c r="L54" s="7"/>
    </row>
    <row r="55" spans="1:12" ht="16.5" x14ac:dyDescent="0.25">
      <c r="A55" s="11">
        <v>36</v>
      </c>
      <c r="B55" s="12" t="s">
        <v>332</v>
      </c>
      <c r="C55" s="13" t="s">
        <v>333</v>
      </c>
      <c r="D55" s="14" t="s">
        <v>647</v>
      </c>
      <c r="E55" s="15">
        <v>43339</v>
      </c>
      <c r="F55" s="16">
        <v>0.96699999999999997</v>
      </c>
      <c r="G55" s="16" t="s">
        <v>31</v>
      </c>
      <c r="H55" s="16" t="s">
        <v>31</v>
      </c>
      <c r="I55" s="16">
        <v>0.96699999999999997</v>
      </c>
      <c r="J55" s="16">
        <v>670.70100000000002</v>
      </c>
      <c r="K55" s="7"/>
      <c r="L55" s="7"/>
    </row>
    <row r="56" spans="1:12" ht="16.5" x14ac:dyDescent="0.25">
      <c r="A56" s="11">
        <v>37</v>
      </c>
      <c r="B56" s="12" t="s">
        <v>317</v>
      </c>
      <c r="C56" s="13" t="s">
        <v>318</v>
      </c>
      <c r="D56" s="14" t="s">
        <v>648</v>
      </c>
      <c r="E56" s="15">
        <v>43341</v>
      </c>
      <c r="F56" s="16">
        <v>9.5000000000000001E-2</v>
      </c>
      <c r="G56" s="16" t="s">
        <v>31</v>
      </c>
      <c r="H56" s="16" t="s">
        <v>31</v>
      </c>
      <c r="I56" s="16">
        <v>9.5000000000000001E-2</v>
      </c>
      <c r="J56" s="16">
        <v>65.891000000000005</v>
      </c>
      <c r="K56" s="7"/>
      <c r="L56" s="7"/>
    </row>
    <row r="57" spans="1:12" ht="16.5" x14ac:dyDescent="0.25">
      <c r="A57" s="11">
        <v>38</v>
      </c>
      <c r="B57" s="12" t="s">
        <v>314</v>
      </c>
      <c r="C57" s="13" t="s">
        <v>315</v>
      </c>
      <c r="D57" s="14" t="s">
        <v>649</v>
      </c>
      <c r="E57" s="15">
        <v>43339</v>
      </c>
      <c r="F57" s="16">
        <v>0.65700000000000003</v>
      </c>
      <c r="G57" s="16">
        <v>0.65700000000000003</v>
      </c>
      <c r="H57" s="16">
        <v>546.82600000000002</v>
      </c>
      <c r="I57" s="16" t="s">
        <v>31</v>
      </c>
      <c r="J57" s="16" t="s">
        <v>31</v>
      </c>
      <c r="K57" s="7"/>
      <c r="L57" s="7"/>
    </row>
    <row r="58" spans="1:12" ht="16.5" x14ac:dyDescent="0.25">
      <c r="A58" s="11">
        <v>39</v>
      </c>
      <c r="B58" s="12" t="s">
        <v>650</v>
      </c>
      <c r="C58" s="13" t="s">
        <v>651</v>
      </c>
      <c r="D58" s="14" t="s">
        <v>652</v>
      </c>
      <c r="E58" s="15">
        <v>43341</v>
      </c>
      <c r="F58" s="16">
        <v>0.25900000000000001</v>
      </c>
      <c r="G58" s="16">
        <v>0.25900000000000001</v>
      </c>
      <c r="H58" s="16">
        <v>215.56800000000001</v>
      </c>
      <c r="I58" s="16" t="s">
        <v>31</v>
      </c>
      <c r="J58" s="16" t="s">
        <v>31</v>
      </c>
      <c r="K58" s="7"/>
      <c r="L58" s="7"/>
    </row>
    <row r="59" spans="1:12" ht="16.5" x14ac:dyDescent="0.25">
      <c r="A59" s="11">
        <v>40</v>
      </c>
      <c r="B59" s="12" t="s">
        <v>273</v>
      </c>
      <c r="C59" s="13" t="s">
        <v>274</v>
      </c>
      <c r="D59" s="14" t="s">
        <v>653</v>
      </c>
      <c r="E59" s="15">
        <v>43339</v>
      </c>
      <c r="F59" s="16">
        <v>0.192</v>
      </c>
      <c r="G59" s="16">
        <v>0.192</v>
      </c>
      <c r="H59" s="16">
        <v>159.803</v>
      </c>
      <c r="I59" s="16" t="s">
        <v>31</v>
      </c>
      <c r="J59" s="16" t="s">
        <v>31</v>
      </c>
      <c r="K59" s="7"/>
      <c r="L59" s="7"/>
    </row>
    <row r="60" spans="1:12" ht="16.5" x14ac:dyDescent="0.25">
      <c r="A60" s="11">
        <v>41</v>
      </c>
      <c r="B60" s="12" t="s">
        <v>44</v>
      </c>
      <c r="C60" s="13" t="s">
        <v>45</v>
      </c>
      <c r="D60" s="14" t="s">
        <v>654</v>
      </c>
      <c r="E60" s="15">
        <v>43343</v>
      </c>
      <c r="F60" s="16">
        <v>0.126</v>
      </c>
      <c r="G60" s="16" t="s">
        <v>31</v>
      </c>
      <c r="H60" s="16" t="s">
        <v>31</v>
      </c>
      <c r="I60" s="16">
        <v>0.126</v>
      </c>
      <c r="J60" s="16">
        <v>87.391999999999996</v>
      </c>
      <c r="K60" s="7"/>
      <c r="L60" s="7"/>
    </row>
    <row r="61" spans="1:12" ht="16.5" x14ac:dyDescent="0.25">
      <c r="A61" s="11">
        <v>42</v>
      </c>
      <c r="B61" s="12" t="s">
        <v>655</v>
      </c>
      <c r="C61" s="13" t="s">
        <v>656</v>
      </c>
      <c r="D61" s="14" t="s">
        <v>657</v>
      </c>
      <c r="E61" s="15">
        <v>43341</v>
      </c>
      <c r="F61" s="16">
        <v>0.86199999999999999</v>
      </c>
      <c r="G61" s="16" t="s">
        <v>31</v>
      </c>
      <c r="H61" s="16" t="s">
        <v>31</v>
      </c>
      <c r="I61" s="16">
        <v>0.86199999999999999</v>
      </c>
      <c r="J61" s="16">
        <v>597.87400000000002</v>
      </c>
      <c r="K61" s="7"/>
      <c r="L61" s="7"/>
    </row>
    <row r="62" spans="1:12" ht="16.5" x14ac:dyDescent="0.25">
      <c r="A62" s="11">
        <v>43</v>
      </c>
      <c r="B62" s="12" t="s">
        <v>658</v>
      </c>
      <c r="C62" s="13" t="s">
        <v>659</v>
      </c>
      <c r="D62" s="14" t="s">
        <v>660</v>
      </c>
      <c r="E62" s="15">
        <v>43341</v>
      </c>
      <c r="F62" s="16">
        <v>0.03</v>
      </c>
      <c r="G62" s="16">
        <v>0.03</v>
      </c>
      <c r="H62" s="16">
        <v>24.969000000000001</v>
      </c>
      <c r="I62" s="16" t="s">
        <v>31</v>
      </c>
      <c r="J62" s="16" t="s">
        <v>31</v>
      </c>
      <c r="K62" s="7"/>
      <c r="L62" s="7"/>
    </row>
    <row r="63" spans="1:12" ht="33" x14ac:dyDescent="0.25">
      <c r="A63" s="11">
        <v>44</v>
      </c>
      <c r="B63" s="12" t="s">
        <v>661</v>
      </c>
      <c r="C63" s="13" t="s">
        <v>662</v>
      </c>
      <c r="D63" s="14" t="s">
        <v>663</v>
      </c>
      <c r="E63" s="15">
        <v>43340</v>
      </c>
      <c r="F63" s="16">
        <v>5.6000000000000001E-2</v>
      </c>
      <c r="G63" s="16">
        <v>5.6000000000000001E-2</v>
      </c>
      <c r="H63" s="16">
        <v>46.609000000000002</v>
      </c>
      <c r="I63" s="16" t="s">
        <v>31</v>
      </c>
      <c r="J63" s="16" t="s">
        <v>31</v>
      </c>
      <c r="K63" s="7"/>
      <c r="L63" s="7"/>
    </row>
    <row r="64" spans="1:12" ht="16.5" x14ac:dyDescent="0.25">
      <c r="A64" s="11">
        <v>45</v>
      </c>
      <c r="B64" s="12" t="s">
        <v>65</v>
      </c>
      <c r="C64" s="13" t="s">
        <v>66</v>
      </c>
      <c r="D64" s="14" t="s">
        <v>664</v>
      </c>
      <c r="E64" s="15">
        <v>43339</v>
      </c>
      <c r="F64" s="16">
        <v>0.58699999999999997</v>
      </c>
      <c r="G64" s="16" t="s">
        <v>31</v>
      </c>
      <c r="H64" s="16" t="s">
        <v>31</v>
      </c>
      <c r="I64" s="16">
        <v>0.58699999999999997</v>
      </c>
      <c r="J64" s="16">
        <v>407.137</v>
      </c>
      <c r="K64" s="7"/>
      <c r="L64" s="7"/>
    </row>
    <row r="65" spans="1:12" ht="16.5" x14ac:dyDescent="0.25">
      <c r="A65" s="11">
        <v>46</v>
      </c>
      <c r="B65" s="12" t="s">
        <v>665</v>
      </c>
      <c r="C65" s="13" t="s">
        <v>666</v>
      </c>
      <c r="D65" s="14" t="s">
        <v>667</v>
      </c>
      <c r="E65" s="15">
        <v>43341</v>
      </c>
      <c r="F65" s="16">
        <v>0.50700000000000001</v>
      </c>
      <c r="G65" s="16">
        <v>0.50700000000000001</v>
      </c>
      <c r="H65" s="16">
        <v>421.98</v>
      </c>
      <c r="I65" s="16" t="s">
        <v>31</v>
      </c>
      <c r="J65" s="16" t="s">
        <v>31</v>
      </c>
      <c r="K65" s="7"/>
      <c r="L65" s="7"/>
    </row>
    <row r="66" spans="1:12" ht="16.5" x14ac:dyDescent="0.25">
      <c r="A66" s="11">
        <v>47</v>
      </c>
      <c r="B66" s="12" t="s">
        <v>668</v>
      </c>
      <c r="C66" s="13" t="s">
        <v>669</v>
      </c>
      <c r="D66" s="14" t="s">
        <v>670</v>
      </c>
      <c r="E66" s="15">
        <v>43340</v>
      </c>
      <c r="F66" s="16">
        <v>7.2999999999999995E-2</v>
      </c>
      <c r="G66" s="16">
        <v>7.2999999999999995E-2</v>
      </c>
      <c r="H66" s="16">
        <v>60.758000000000003</v>
      </c>
      <c r="I66" s="16" t="s">
        <v>31</v>
      </c>
      <c r="J66" s="16" t="s">
        <v>31</v>
      </c>
      <c r="K66" s="7"/>
      <c r="L66" s="7"/>
    </row>
    <row r="67" spans="1:12" ht="16.5" x14ac:dyDescent="0.25">
      <c r="A67" s="11">
        <v>48</v>
      </c>
      <c r="B67" s="12" t="s">
        <v>671</v>
      </c>
      <c r="C67" s="13" t="s">
        <v>672</v>
      </c>
      <c r="D67" s="14" t="s">
        <v>673</v>
      </c>
      <c r="E67" s="15">
        <v>43341</v>
      </c>
      <c r="F67" s="16">
        <v>0.27100000000000002</v>
      </c>
      <c r="G67" s="16">
        <v>0.27100000000000002</v>
      </c>
      <c r="H67" s="16">
        <v>225.55500000000001</v>
      </c>
      <c r="I67" s="16" t="s">
        <v>31</v>
      </c>
      <c r="J67" s="16" t="s">
        <v>31</v>
      </c>
      <c r="K67" s="7"/>
      <c r="L67" s="7"/>
    </row>
    <row r="68" spans="1:12" ht="16.5" x14ac:dyDescent="0.25">
      <c r="A68" s="11">
        <v>49</v>
      </c>
      <c r="B68" s="12" t="s">
        <v>151</v>
      </c>
      <c r="C68" s="13" t="s">
        <v>152</v>
      </c>
      <c r="D68" s="14" t="s">
        <v>674</v>
      </c>
      <c r="E68" s="15">
        <v>43339</v>
      </c>
      <c r="F68" s="16">
        <v>4.9000000000000002E-2</v>
      </c>
      <c r="G68" s="16" t="s">
        <v>31</v>
      </c>
      <c r="H68" s="16" t="s">
        <v>31</v>
      </c>
      <c r="I68" s="16">
        <v>4.9000000000000002E-2</v>
      </c>
      <c r="J68" s="16">
        <v>33.985999999999997</v>
      </c>
      <c r="K68" s="7"/>
      <c r="L68" s="7"/>
    </row>
    <row r="69" spans="1:12" ht="16.5" x14ac:dyDescent="0.25">
      <c r="A69" s="11">
        <v>50</v>
      </c>
      <c r="B69" s="12" t="s">
        <v>675</v>
      </c>
      <c r="C69" s="13" t="s">
        <v>676</v>
      </c>
      <c r="D69" s="14" t="s">
        <v>677</v>
      </c>
      <c r="E69" s="15">
        <v>43341</v>
      </c>
      <c r="F69" s="16">
        <v>1.839</v>
      </c>
      <c r="G69" s="16">
        <v>1.4690000000000001</v>
      </c>
      <c r="H69" s="16">
        <v>1222.6600000000001</v>
      </c>
      <c r="I69" s="16">
        <v>0.37</v>
      </c>
      <c r="J69" s="16">
        <v>256.62799999999999</v>
      </c>
      <c r="K69" s="7"/>
      <c r="L69" s="7"/>
    </row>
    <row r="70" spans="1:12" ht="16.5" x14ac:dyDescent="0.25">
      <c r="A70" s="11">
        <v>51</v>
      </c>
      <c r="B70" s="12" t="s">
        <v>548</v>
      </c>
      <c r="C70" s="13" t="s">
        <v>549</v>
      </c>
      <c r="D70" s="14" t="s">
        <v>678</v>
      </c>
      <c r="E70" s="15">
        <v>43350</v>
      </c>
      <c r="F70" s="16">
        <v>1.4999999999999999E-2</v>
      </c>
      <c r="G70" s="16" t="s">
        <v>31</v>
      </c>
      <c r="H70" s="16" t="s">
        <v>31</v>
      </c>
      <c r="I70" s="16">
        <v>1.4999999999999999E-2</v>
      </c>
      <c r="J70" s="16">
        <v>10.404</v>
      </c>
      <c r="K70" s="7"/>
      <c r="L70" s="7"/>
    </row>
    <row r="71" spans="1:12" ht="16.5" x14ac:dyDescent="0.25">
      <c r="A71" s="11">
        <v>52</v>
      </c>
      <c r="B71" s="12" t="s">
        <v>679</v>
      </c>
      <c r="C71" s="13" t="s">
        <v>680</v>
      </c>
      <c r="D71" s="14" t="s">
        <v>681</v>
      </c>
      <c r="E71" s="15">
        <v>43341</v>
      </c>
      <c r="F71" s="16">
        <v>0.13100000000000001</v>
      </c>
      <c r="G71" s="16">
        <v>0.13100000000000001</v>
      </c>
      <c r="H71" s="16">
        <v>109.032</v>
      </c>
      <c r="I71" s="16" t="s">
        <v>31</v>
      </c>
      <c r="J71" s="16" t="s">
        <v>31</v>
      </c>
      <c r="K71" s="7"/>
      <c r="L71" s="7"/>
    </row>
    <row r="72" spans="1:12" ht="16.5" x14ac:dyDescent="0.25">
      <c r="A72" s="11">
        <v>53</v>
      </c>
      <c r="B72" s="12" t="s">
        <v>479</v>
      </c>
      <c r="C72" s="13" t="s">
        <v>480</v>
      </c>
      <c r="D72" s="14" t="s">
        <v>682</v>
      </c>
      <c r="E72" s="15">
        <v>43341</v>
      </c>
      <c r="F72" s="16">
        <v>2.9340000000000002</v>
      </c>
      <c r="G72" s="16">
        <v>2.9340000000000002</v>
      </c>
      <c r="H72" s="16">
        <v>2441.991</v>
      </c>
      <c r="I72" s="16" t="s">
        <v>31</v>
      </c>
      <c r="J72" s="16" t="s">
        <v>31</v>
      </c>
      <c r="K72" s="7"/>
      <c r="L72" s="7"/>
    </row>
    <row r="73" spans="1:12" ht="33" x14ac:dyDescent="0.25">
      <c r="A73" s="11">
        <v>54</v>
      </c>
      <c r="B73" s="12" t="s">
        <v>251</v>
      </c>
      <c r="C73" s="13" t="s">
        <v>252</v>
      </c>
      <c r="D73" s="14" t="s">
        <v>683</v>
      </c>
      <c r="E73" s="15">
        <v>43342</v>
      </c>
      <c r="F73" s="16">
        <v>16.588999999999999</v>
      </c>
      <c r="G73" s="16">
        <v>16.3</v>
      </c>
      <c r="H73" s="19">
        <f>13566.617+0.001</f>
        <v>13566.618</v>
      </c>
      <c r="I73" s="16">
        <v>0.28899999999999998</v>
      </c>
      <c r="J73" s="16">
        <v>200.447</v>
      </c>
      <c r="K73" s="7"/>
      <c r="L73" s="7"/>
    </row>
    <row r="74" spans="1:12" ht="16.5" x14ac:dyDescent="0.25">
      <c r="A74" s="11">
        <v>55</v>
      </c>
      <c r="B74" s="12" t="s">
        <v>684</v>
      </c>
      <c r="C74" s="13" t="s">
        <v>685</v>
      </c>
      <c r="D74" s="14" t="s">
        <v>686</v>
      </c>
      <c r="E74" s="15">
        <v>43341</v>
      </c>
      <c r="F74" s="16">
        <v>0.14899999999999999</v>
      </c>
      <c r="G74" s="16" t="s">
        <v>31</v>
      </c>
      <c r="H74" s="16" t="s">
        <v>31</v>
      </c>
      <c r="I74" s="16">
        <v>0.14899999999999999</v>
      </c>
      <c r="J74" s="16">
        <v>103.345</v>
      </c>
      <c r="K74" s="7"/>
      <c r="L74" s="7"/>
    </row>
    <row r="75" spans="1:12" ht="16.5" x14ac:dyDescent="0.25">
      <c r="A75" s="11">
        <v>56</v>
      </c>
      <c r="B75" s="12" t="s">
        <v>366</v>
      </c>
      <c r="C75" s="13" t="s">
        <v>367</v>
      </c>
      <c r="D75" s="14" t="s">
        <v>687</v>
      </c>
      <c r="E75" s="15">
        <v>43339</v>
      </c>
      <c r="F75" s="16">
        <v>3.5000000000000003E-2</v>
      </c>
      <c r="G75" s="16" t="s">
        <v>31</v>
      </c>
      <c r="H75" s="16" t="s">
        <v>31</v>
      </c>
      <c r="I75" s="16">
        <v>3.5000000000000003E-2</v>
      </c>
      <c r="J75" s="16">
        <v>24.276</v>
      </c>
      <c r="K75" s="7"/>
      <c r="L75" s="7"/>
    </row>
    <row r="76" spans="1:12" ht="16.5" x14ac:dyDescent="0.25">
      <c r="A76" s="11">
        <v>57</v>
      </c>
      <c r="B76" s="12" t="s">
        <v>218</v>
      </c>
      <c r="C76" s="13" t="s">
        <v>219</v>
      </c>
      <c r="D76" s="14" t="s">
        <v>688</v>
      </c>
      <c r="E76" s="15">
        <v>43349</v>
      </c>
      <c r="F76" s="16">
        <v>7.6999999999999999E-2</v>
      </c>
      <c r="G76" s="16" t="s">
        <v>31</v>
      </c>
      <c r="H76" s="16" t="s">
        <v>31</v>
      </c>
      <c r="I76" s="16">
        <v>7.6999999999999999E-2</v>
      </c>
      <c r="J76" s="16">
        <v>53.405999999999999</v>
      </c>
      <c r="K76" s="7"/>
      <c r="L76" s="7"/>
    </row>
    <row r="77" spans="1:12" ht="16.5" x14ac:dyDescent="0.25">
      <c r="A77" s="11">
        <v>58</v>
      </c>
      <c r="B77" s="12" t="s">
        <v>265</v>
      </c>
      <c r="C77" s="13" t="s">
        <v>266</v>
      </c>
      <c r="D77" s="14" t="s">
        <v>689</v>
      </c>
      <c r="E77" s="15">
        <v>43339</v>
      </c>
      <c r="F77" s="16">
        <v>9.2999999999999999E-2</v>
      </c>
      <c r="G77" s="16" t="s">
        <v>31</v>
      </c>
      <c r="H77" s="16" t="s">
        <v>31</v>
      </c>
      <c r="I77" s="16">
        <v>9.2999999999999999E-2</v>
      </c>
      <c r="J77" s="16">
        <v>64.504000000000005</v>
      </c>
      <c r="K77" s="7"/>
      <c r="L77" s="7"/>
    </row>
    <row r="78" spans="1:12" ht="16.5" x14ac:dyDescent="0.25">
      <c r="A78" s="11">
        <v>59</v>
      </c>
      <c r="B78" s="12" t="s">
        <v>209</v>
      </c>
      <c r="C78" s="13" t="s">
        <v>210</v>
      </c>
      <c r="D78" s="14" t="s">
        <v>690</v>
      </c>
      <c r="E78" s="15">
        <v>43341</v>
      </c>
      <c r="F78" s="16">
        <v>0.36</v>
      </c>
      <c r="G78" s="16" t="s">
        <v>31</v>
      </c>
      <c r="H78" s="16" t="s">
        <v>31</v>
      </c>
      <c r="I78" s="16">
        <v>0.36</v>
      </c>
      <c r="J78" s="16">
        <v>249.69200000000001</v>
      </c>
      <c r="K78" s="7"/>
      <c r="L78" s="7"/>
    </row>
    <row r="79" spans="1:12" ht="16.5" x14ac:dyDescent="0.25">
      <c r="A79" s="11">
        <v>60</v>
      </c>
      <c r="B79" s="12" t="s">
        <v>206</v>
      </c>
      <c r="C79" s="13" t="s">
        <v>207</v>
      </c>
      <c r="D79" s="14" t="s">
        <v>691</v>
      </c>
      <c r="E79" s="15">
        <v>43339</v>
      </c>
      <c r="F79" s="16">
        <v>0.51100000000000001</v>
      </c>
      <c r="G79" s="16" t="s">
        <v>31</v>
      </c>
      <c r="H79" s="16" t="s">
        <v>31</v>
      </c>
      <c r="I79" s="16">
        <v>0.51100000000000001</v>
      </c>
      <c r="J79" s="16">
        <v>354.42399999999998</v>
      </c>
      <c r="K79" s="7"/>
      <c r="L79" s="7"/>
    </row>
    <row r="80" spans="1:12" ht="16.5" x14ac:dyDescent="0.25">
      <c r="A80" s="11">
        <v>61</v>
      </c>
      <c r="B80" s="12" t="s">
        <v>203</v>
      </c>
      <c r="C80" s="13" t="s">
        <v>204</v>
      </c>
      <c r="D80" s="14" t="s">
        <v>692</v>
      </c>
      <c r="E80" s="15">
        <v>43339</v>
      </c>
      <c r="F80" s="16">
        <v>3.4380000000000002</v>
      </c>
      <c r="G80" s="16" t="s">
        <v>31</v>
      </c>
      <c r="H80" s="16" t="s">
        <v>31</v>
      </c>
      <c r="I80" s="16">
        <v>3.4380000000000002</v>
      </c>
      <c r="J80" s="16">
        <v>2384.5619999999999</v>
      </c>
      <c r="K80" s="7"/>
      <c r="L80" s="7"/>
    </row>
    <row r="81" spans="1:12" ht="16.5" x14ac:dyDescent="0.25">
      <c r="A81" s="11">
        <v>62</v>
      </c>
      <c r="B81" s="12" t="s">
        <v>693</v>
      </c>
      <c r="C81" s="13" t="s">
        <v>694</v>
      </c>
      <c r="D81" s="14" t="s">
        <v>695</v>
      </c>
      <c r="E81" s="15">
        <v>43350</v>
      </c>
      <c r="F81" s="16">
        <v>2.37</v>
      </c>
      <c r="G81" s="16" t="s">
        <v>31</v>
      </c>
      <c r="H81" s="16" t="s">
        <v>31</v>
      </c>
      <c r="I81" s="16">
        <v>2.37</v>
      </c>
      <c r="J81" s="16">
        <v>1643.808</v>
      </c>
      <c r="K81" s="7"/>
      <c r="L81" s="7"/>
    </row>
    <row r="82" spans="1:12" ht="16.5" x14ac:dyDescent="0.25">
      <c r="A82" s="11">
        <v>63</v>
      </c>
      <c r="B82" s="12" t="s">
        <v>353</v>
      </c>
      <c r="C82" s="13" t="s">
        <v>354</v>
      </c>
      <c r="D82" s="14" t="s">
        <v>696</v>
      </c>
      <c r="E82" s="15">
        <v>43339</v>
      </c>
      <c r="F82" s="16">
        <v>11.54</v>
      </c>
      <c r="G82" s="16">
        <v>11.54</v>
      </c>
      <c r="H82" s="19">
        <f>9604.832+0.001</f>
        <v>9604.8330000000005</v>
      </c>
      <c r="I82" s="16" t="s">
        <v>31</v>
      </c>
      <c r="J82" s="16" t="s">
        <v>31</v>
      </c>
      <c r="K82" s="7"/>
      <c r="L82" s="7"/>
    </row>
    <row r="83" spans="1:12" ht="16.5" x14ac:dyDescent="0.25">
      <c r="A83" s="11">
        <v>64</v>
      </c>
      <c r="B83" s="12" t="s">
        <v>95</v>
      </c>
      <c r="C83" s="13" t="s">
        <v>96</v>
      </c>
      <c r="D83" s="14" t="s">
        <v>697</v>
      </c>
      <c r="E83" s="15">
        <v>43339</v>
      </c>
      <c r="F83" s="16">
        <v>0.221</v>
      </c>
      <c r="G83" s="16" t="s">
        <v>31</v>
      </c>
      <c r="H83" s="16" t="s">
        <v>31</v>
      </c>
      <c r="I83" s="16">
        <v>0.221</v>
      </c>
      <c r="J83" s="16">
        <v>153.28299999999999</v>
      </c>
      <c r="K83" s="7"/>
      <c r="L83" s="7"/>
    </row>
    <row r="84" spans="1:12" ht="16.5" x14ac:dyDescent="0.25">
      <c r="A84" s="11">
        <v>65</v>
      </c>
      <c r="B84" s="12" t="s">
        <v>378</v>
      </c>
      <c r="C84" s="13" t="s">
        <v>379</v>
      </c>
      <c r="D84" s="14" t="s">
        <v>698</v>
      </c>
      <c r="E84" s="15">
        <v>43341</v>
      </c>
      <c r="F84" s="16">
        <v>9.0999999999999998E-2</v>
      </c>
      <c r="G84" s="16">
        <v>9.0999999999999998E-2</v>
      </c>
      <c r="H84" s="16">
        <v>75.739999999999995</v>
      </c>
      <c r="I84" s="16" t="s">
        <v>31</v>
      </c>
      <c r="J84" s="16" t="s">
        <v>31</v>
      </c>
      <c r="K84" s="7"/>
      <c r="L84" s="7"/>
    </row>
    <row r="85" spans="1:12" ht="16.5" x14ac:dyDescent="0.25">
      <c r="A85" s="11">
        <v>66</v>
      </c>
      <c r="B85" s="12" t="s">
        <v>215</v>
      </c>
      <c r="C85" s="13" t="s">
        <v>216</v>
      </c>
      <c r="D85" s="14" t="s">
        <v>699</v>
      </c>
      <c r="E85" s="15">
        <v>43343</v>
      </c>
      <c r="F85" s="16">
        <v>0.35899999999999999</v>
      </c>
      <c r="G85" s="16" t="s">
        <v>31</v>
      </c>
      <c r="H85" s="16" t="s">
        <v>31</v>
      </c>
      <c r="I85" s="16">
        <v>0.35899999999999999</v>
      </c>
      <c r="J85" s="16">
        <v>248.999</v>
      </c>
      <c r="K85" s="7"/>
      <c r="L85" s="7"/>
    </row>
    <row r="86" spans="1:12" ht="16.5" x14ac:dyDescent="0.25">
      <c r="A86" s="11">
        <v>67</v>
      </c>
      <c r="B86" s="12" t="s">
        <v>700</v>
      </c>
      <c r="C86" s="13" t="s">
        <v>701</v>
      </c>
      <c r="D86" s="14" t="s">
        <v>702</v>
      </c>
      <c r="E86" s="15">
        <v>43341</v>
      </c>
      <c r="F86" s="16">
        <v>2.5379999999999998</v>
      </c>
      <c r="G86" s="16">
        <v>2.5379999999999998</v>
      </c>
      <c r="H86" s="16">
        <v>2112.3969999999999</v>
      </c>
      <c r="I86" s="16" t="s">
        <v>31</v>
      </c>
      <c r="J86" s="16" t="s">
        <v>31</v>
      </c>
      <c r="K86" s="7"/>
      <c r="L86" s="7"/>
    </row>
    <row r="87" spans="1:12" ht="16.5" x14ac:dyDescent="0.25">
      <c r="A87" s="11">
        <v>68</v>
      </c>
      <c r="B87" s="12" t="s">
        <v>77</v>
      </c>
      <c r="C87" s="13" t="s">
        <v>78</v>
      </c>
      <c r="D87" s="14" t="s">
        <v>703</v>
      </c>
      <c r="E87" s="15">
        <v>43341</v>
      </c>
      <c r="F87" s="16">
        <v>0.51500000000000001</v>
      </c>
      <c r="G87" s="16" t="s">
        <v>31</v>
      </c>
      <c r="H87" s="16" t="s">
        <v>31</v>
      </c>
      <c r="I87" s="16">
        <v>0.51500000000000001</v>
      </c>
      <c r="J87" s="16">
        <v>357.19900000000001</v>
      </c>
      <c r="K87" s="7"/>
      <c r="L87" s="7"/>
    </row>
    <row r="88" spans="1:12" ht="16.5" x14ac:dyDescent="0.25">
      <c r="A88" s="11">
        <v>69</v>
      </c>
      <c r="B88" s="12" t="s">
        <v>392</v>
      </c>
      <c r="C88" s="13" t="s">
        <v>393</v>
      </c>
      <c r="D88" s="14" t="s">
        <v>704</v>
      </c>
      <c r="E88" s="15">
        <v>43341</v>
      </c>
      <c r="F88" s="16">
        <v>3.55</v>
      </c>
      <c r="G88" s="16">
        <v>3.55</v>
      </c>
      <c r="H88" s="16">
        <v>2954.6930000000002</v>
      </c>
      <c r="I88" s="16" t="s">
        <v>31</v>
      </c>
      <c r="J88" s="16" t="s">
        <v>31</v>
      </c>
      <c r="K88" s="7"/>
      <c r="L88" s="7"/>
    </row>
    <row r="89" spans="1:12" ht="16.5" x14ac:dyDescent="0.25">
      <c r="A89" s="11">
        <v>70</v>
      </c>
      <c r="B89" s="12" t="s">
        <v>108</v>
      </c>
      <c r="C89" s="13" t="s">
        <v>109</v>
      </c>
      <c r="D89" s="14" t="s">
        <v>705</v>
      </c>
      <c r="E89" s="15">
        <v>43339</v>
      </c>
      <c r="F89" s="16">
        <v>3.7639999999999998</v>
      </c>
      <c r="G89" s="16">
        <v>3.7639999999999998</v>
      </c>
      <c r="H89" s="16">
        <v>3132.806</v>
      </c>
      <c r="I89" s="16" t="s">
        <v>31</v>
      </c>
      <c r="J89" s="16" t="s">
        <v>31</v>
      </c>
      <c r="K89" s="7"/>
      <c r="L89" s="7"/>
    </row>
    <row r="90" spans="1:12" ht="16.5" x14ac:dyDescent="0.25">
      <c r="A90" s="11">
        <v>71</v>
      </c>
      <c r="B90" s="12" t="s">
        <v>396</v>
      </c>
      <c r="C90" s="13" t="s">
        <v>397</v>
      </c>
      <c r="D90" s="14" t="s">
        <v>706</v>
      </c>
      <c r="E90" s="15">
        <v>43341</v>
      </c>
      <c r="F90" s="16">
        <v>0.64500000000000002</v>
      </c>
      <c r="G90" s="16">
        <v>0.64500000000000002</v>
      </c>
      <c r="H90" s="16">
        <v>536.83900000000006</v>
      </c>
      <c r="I90" s="16" t="s">
        <v>31</v>
      </c>
      <c r="J90" s="16" t="s">
        <v>31</v>
      </c>
      <c r="K90" s="7"/>
      <c r="L90" s="7"/>
    </row>
    <row r="91" spans="1:12" ht="16.5" x14ac:dyDescent="0.25">
      <c r="A91" s="11">
        <v>72</v>
      </c>
      <c r="B91" s="12" t="s">
        <v>421</v>
      </c>
      <c r="C91" s="13" t="s">
        <v>422</v>
      </c>
      <c r="D91" s="14" t="s">
        <v>707</v>
      </c>
      <c r="E91" s="15">
        <v>43341</v>
      </c>
      <c r="F91" s="16">
        <v>7.3280000000000003</v>
      </c>
      <c r="G91" s="16">
        <v>7.3280000000000003</v>
      </c>
      <c r="H91" s="16">
        <v>6099.1509999999998</v>
      </c>
      <c r="I91" s="16" t="s">
        <v>31</v>
      </c>
      <c r="J91" s="16" t="s">
        <v>31</v>
      </c>
      <c r="K91" s="7"/>
      <c r="L91" s="7"/>
    </row>
    <row r="92" spans="1:12" ht="16.5" x14ac:dyDescent="0.25">
      <c r="A92" s="11">
        <v>73</v>
      </c>
      <c r="B92" s="12" t="s">
        <v>708</v>
      </c>
      <c r="C92" s="13" t="s">
        <v>709</v>
      </c>
      <c r="D92" s="14" t="s">
        <v>710</v>
      </c>
      <c r="E92" s="15">
        <v>43341</v>
      </c>
      <c r="F92" s="16">
        <v>3.9E-2</v>
      </c>
      <c r="G92" s="16">
        <v>3.9E-2</v>
      </c>
      <c r="H92" s="16">
        <v>32.46</v>
      </c>
      <c r="I92" s="16" t="s">
        <v>31</v>
      </c>
      <c r="J92" s="16" t="s">
        <v>31</v>
      </c>
      <c r="K92" s="7"/>
      <c r="L92" s="7"/>
    </row>
    <row r="93" spans="1:12" ht="16.5" x14ac:dyDescent="0.25">
      <c r="A93" s="11">
        <v>74</v>
      </c>
      <c r="B93" s="12" t="s">
        <v>62</v>
      </c>
      <c r="C93" s="13" t="s">
        <v>63</v>
      </c>
      <c r="D93" s="14" t="s">
        <v>711</v>
      </c>
      <c r="E93" s="15">
        <v>43341</v>
      </c>
      <c r="F93" s="16">
        <v>7.0000000000000007E-2</v>
      </c>
      <c r="G93" s="16" t="s">
        <v>31</v>
      </c>
      <c r="H93" s="16" t="s">
        <v>31</v>
      </c>
      <c r="I93" s="16">
        <v>7.0000000000000007E-2</v>
      </c>
      <c r="J93" s="16">
        <v>48.551000000000002</v>
      </c>
      <c r="K93" s="7"/>
      <c r="L93" s="7"/>
    </row>
    <row r="94" spans="1:12" ht="16.5" x14ac:dyDescent="0.25">
      <c r="A94" s="11">
        <v>75</v>
      </c>
      <c r="B94" s="12" t="s">
        <v>582</v>
      </c>
      <c r="C94" s="13" t="s">
        <v>583</v>
      </c>
      <c r="D94" s="14" t="s">
        <v>712</v>
      </c>
      <c r="E94" s="15">
        <v>43341</v>
      </c>
      <c r="F94" s="16">
        <v>0.70499999999999996</v>
      </c>
      <c r="G94" s="16">
        <v>0.70499999999999996</v>
      </c>
      <c r="H94" s="16">
        <v>586.77700000000004</v>
      </c>
      <c r="I94" s="16" t="s">
        <v>31</v>
      </c>
      <c r="J94" s="16" t="s">
        <v>31</v>
      </c>
      <c r="K94" s="7"/>
      <c r="L94" s="7"/>
    </row>
    <row r="95" spans="1:12" ht="33" x14ac:dyDescent="0.25">
      <c r="A95" s="11">
        <v>76</v>
      </c>
      <c r="B95" s="12" t="s">
        <v>403</v>
      </c>
      <c r="C95" s="13" t="s">
        <v>404</v>
      </c>
      <c r="D95" s="14" t="s">
        <v>713</v>
      </c>
      <c r="E95" s="15">
        <v>43339</v>
      </c>
      <c r="F95" s="16">
        <v>7.9000000000000001E-2</v>
      </c>
      <c r="G95" s="16" t="s">
        <v>31</v>
      </c>
      <c r="H95" s="16" t="s">
        <v>31</v>
      </c>
      <c r="I95" s="16">
        <v>7.9000000000000001E-2</v>
      </c>
      <c r="J95" s="16">
        <v>54.793999999999997</v>
      </c>
      <c r="K95" s="7"/>
      <c r="L95" s="7"/>
    </row>
    <row r="96" spans="1:12" ht="16.5" x14ac:dyDescent="0.25">
      <c r="A96" s="11">
        <v>77</v>
      </c>
      <c r="B96" s="12" t="s">
        <v>227</v>
      </c>
      <c r="C96" s="13" t="s">
        <v>228</v>
      </c>
      <c r="D96" s="14" t="s">
        <v>714</v>
      </c>
      <c r="E96" s="15">
        <v>43339</v>
      </c>
      <c r="F96" s="16">
        <v>0.17299999999999999</v>
      </c>
      <c r="G96" s="16" t="s">
        <v>31</v>
      </c>
      <c r="H96" s="16" t="s">
        <v>31</v>
      </c>
      <c r="I96" s="16">
        <v>0.17299999999999999</v>
      </c>
      <c r="J96" s="16">
        <v>119.991</v>
      </c>
      <c r="K96" s="7"/>
      <c r="L96" s="7"/>
    </row>
    <row r="97" spans="1:12" ht="16.5" x14ac:dyDescent="0.25">
      <c r="A97" s="11">
        <v>78</v>
      </c>
      <c r="B97" s="12" t="s">
        <v>86</v>
      </c>
      <c r="C97" s="13" t="s">
        <v>87</v>
      </c>
      <c r="D97" s="14" t="s">
        <v>715</v>
      </c>
      <c r="E97" s="15">
        <v>43350</v>
      </c>
      <c r="F97" s="19">
        <v>1.0999999999999999E-2</v>
      </c>
      <c r="G97" s="19" t="s">
        <v>31</v>
      </c>
      <c r="H97" s="19" t="s">
        <v>31</v>
      </c>
      <c r="I97" s="19">
        <v>1.0999999999999999E-2</v>
      </c>
      <c r="J97" s="19">
        <v>7.6289999999999996</v>
      </c>
      <c r="K97" s="7"/>
      <c r="L97" s="7"/>
    </row>
    <row r="98" spans="1:12" ht="16.5" x14ac:dyDescent="0.25">
      <c r="A98" s="11">
        <v>79</v>
      </c>
      <c r="B98" s="12" t="s">
        <v>233</v>
      </c>
      <c r="C98" s="13" t="s">
        <v>234</v>
      </c>
      <c r="D98" s="14" t="s">
        <v>716</v>
      </c>
      <c r="E98" s="15">
        <v>43348</v>
      </c>
      <c r="F98" s="16">
        <v>0.11600000000000001</v>
      </c>
      <c r="G98" s="16" t="s">
        <v>31</v>
      </c>
      <c r="H98" s="16" t="s">
        <v>31</v>
      </c>
      <c r="I98" s="16">
        <v>0.11600000000000001</v>
      </c>
      <c r="J98" s="16">
        <v>80.456000000000003</v>
      </c>
      <c r="K98" s="7"/>
      <c r="L98" s="7"/>
    </row>
    <row r="99" spans="1:12" ht="16.5" x14ac:dyDescent="0.25">
      <c r="A99" s="11">
        <v>80</v>
      </c>
      <c r="B99" s="12" t="s">
        <v>254</v>
      </c>
      <c r="C99" s="13" t="s">
        <v>255</v>
      </c>
      <c r="D99" s="14" t="s">
        <v>717</v>
      </c>
      <c r="E99" s="15">
        <v>43348</v>
      </c>
      <c r="F99" s="16">
        <v>3.1549999999999998</v>
      </c>
      <c r="G99" s="16" t="s">
        <v>31</v>
      </c>
      <c r="H99" s="16" t="s">
        <v>31</v>
      </c>
      <c r="I99" s="16">
        <v>3.1549999999999998</v>
      </c>
      <c r="J99" s="16">
        <v>2188.2759999999998</v>
      </c>
      <c r="K99" s="7"/>
      <c r="L99" s="7"/>
    </row>
    <row r="100" spans="1:12" ht="16.5" x14ac:dyDescent="0.25">
      <c r="A100" s="11">
        <v>81</v>
      </c>
      <c r="B100" s="12" t="s">
        <v>89</v>
      </c>
      <c r="C100" s="13" t="s">
        <v>90</v>
      </c>
      <c r="D100" s="14" t="s">
        <v>718</v>
      </c>
      <c r="E100" s="15">
        <v>43339</v>
      </c>
      <c r="F100" s="16">
        <v>0.318</v>
      </c>
      <c r="G100" s="16" t="s">
        <v>31</v>
      </c>
      <c r="H100" s="16" t="s">
        <v>31</v>
      </c>
      <c r="I100" s="16">
        <v>0.318</v>
      </c>
      <c r="J100" s="16">
        <v>220.56200000000001</v>
      </c>
      <c r="K100" s="7"/>
      <c r="L100" s="7"/>
    </row>
    <row r="101" spans="1:12" ht="16.5" x14ac:dyDescent="0.25">
      <c r="A101" s="11">
        <v>82</v>
      </c>
      <c r="B101" s="12" t="s">
        <v>719</v>
      </c>
      <c r="C101" s="13" t="s">
        <v>720</v>
      </c>
      <c r="D101" s="14" t="s">
        <v>721</v>
      </c>
      <c r="E101" s="15">
        <v>43341</v>
      </c>
      <c r="F101" s="16">
        <v>7.6999999999999999E-2</v>
      </c>
      <c r="G101" s="16">
        <v>7.6999999999999999E-2</v>
      </c>
      <c r="H101" s="16">
        <v>64.087999999999994</v>
      </c>
      <c r="I101" s="16" t="s">
        <v>31</v>
      </c>
      <c r="J101" s="16" t="s">
        <v>31</v>
      </c>
      <c r="K101" s="7"/>
      <c r="L101" s="7"/>
    </row>
    <row r="102" spans="1:12" ht="16.5" x14ac:dyDescent="0.25">
      <c r="A102" s="11">
        <v>83</v>
      </c>
      <c r="B102" s="12" t="s">
        <v>80</v>
      </c>
      <c r="C102" s="13" t="s">
        <v>81</v>
      </c>
      <c r="D102" s="14" t="s">
        <v>722</v>
      </c>
      <c r="E102" s="15">
        <v>43349</v>
      </c>
      <c r="F102" s="16">
        <v>3.6999999999999998E-2</v>
      </c>
      <c r="G102" s="16" t="s">
        <v>31</v>
      </c>
      <c r="H102" s="16" t="s">
        <v>31</v>
      </c>
      <c r="I102" s="16">
        <v>3.6999999999999998E-2</v>
      </c>
      <c r="J102" s="16">
        <v>25.663</v>
      </c>
      <c r="K102" s="7"/>
      <c r="L102" s="7"/>
    </row>
    <row r="103" spans="1:12" ht="16.5" x14ac:dyDescent="0.25">
      <c r="A103" s="11">
        <v>84</v>
      </c>
      <c r="B103" s="12" t="s">
        <v>200</v>
      </c>
      <c r="C103" s="13" t="s">
        <v>201</v>
      </c>
      <c r="D103" s="14" t="s">
        <v>723</v>
      </c>
      <c r="E103" s="15">
        <v>43348</v>
      </c>
      <c r="F103" s="16">
        <v>5.8000000000000003E-2</v>
      </c>
      <c r="G103" s="16" t="s">
        <v>31</v>
      </c>
      <c r="H103" s="16" t="s">
        <v>31</v>
      </c>
      <c r="I103" s="16">
        <v>5.8000000000000003E-2</v>
      </c>
      <c r="J103" s="16">
        <v>40.228000000000002</v>
      </c>
      <c r="K103" s="7"/>
      <c r="L103" s="7"/>
    </row>
    <row r="104" spans="1:12" ht="33" x14ac:dyDescent="0.25">
      <c r="A104" s="32">
        <v>85</v>
      </c>
      <c r="B104" s="33" t="s">
        <v>101</v>
      </c>
      <c r="C104" s="34"/>
      <c r="D104" s="35"/>
      <c r="E104" s="36"/>
      <c r="F104" s="37">
        <v>0.37900000000000489</v>
      </c>
      <c r="G104" s="37" t="s">
        <v>31</v>
      </c>
      <c r="H104" s="37" t="s">
        <v>31</v>
      </c>
      <c r="I104" s="37">
        <v>0.37900000000000489</v>
      </c>
      <c r="J104" s="37">
        <v>262.87099999999998</v>
      </c>
      <c r="K104" s="7"/>
      <c r="L104" s="37">
        <v>262.87099999999998</v>
      </c>
    </row>
    <row r="105" spans="1:12" ht="16.5" x14ac:dyDescent="0.25">
      <c r="A105" s="11"/>
      <c r="B105" s="12"/>
      <c r="C105" s="13"/>
      <c r="D105" s="14"/>
      <c r="E105" s="15"/>
      <c r="F105" s="16">
        <v>99.999999999999972</v>
      </c>
      <c r="G105" s="16">
        <v>68.22</v>
      </c>
      <c r="H105" s="16">
        <f>SUM(H20:H104)</f>
        <v>56780.034999999989</v>
      </c>
      <c r="I105" s="16">
        <v>30.610000000000007</v>
      </c>
      <c r="J105" s="16">
        <f>SUM(J20:J104)</f>
        <v>22014.541000000005</v>
      </c>
      <c r="K105" s="21">
        <f>H105+J105</f>
        <v>78794.576000000001</v>
      </c>
      <c r="L105" s="7">
        <f>SUM(L32:L104)</f>
        <v>290.61500000000001</v>
      </c>
    </row>
    <row r="106" spans="1:12" ht="16.5" x14ac:dyDescent="0.25">
      <c r="A106" s="11"/>
      <c r="B106" s="12" t="s">
        <v>102</v>
      </c>
      <c r="C106" s="13"/>
      <c r="D106" s="14"/>
      <c r="E106" s="15"/>
      <c r="F106" s="16"/>
      <c r="G106" s="16" t="s">
        <v>31</v>
      </c>
      <c r="H106" s="16"/>
      <c r="I106" s="16" t="s">
        <v>31</v>
      </c>
      <c r="J106" s="16">
        <v>78822.317999999999</v>
      </c>
      <c r="K106" s="7"/>
      <c r="L106" s="7"/>
    </row>
    <row r="107" spans="1:12" ht="16.5" x14ac:dyDescent="0.25">
      <c r="A107" s="11"/>
      <c r="B107" s="12" t="s">
        <v>103</v>
      </c>
      <c r="C107" s="13"/>
      <c r="D107" s="14"/>
      <c r="E107" s="15"/>
      <c r="F107" s="16"/>
      <c r="G107" s="16" t="s">
        <v>31</v>
      </c>
      <c r="H107" s="16"/>
      <c r="I107" s="16" t="s">
        <v>31</v>
      </c>
      <c r="J107" s="20">
        <v>78822.320000000007</v>
      </c>
      <c r="K107" s="7"/>
      <c r="L107" s="31">
        <f>J107-L104</f>
        <v>78559.449000000008</v>
      </c>
    </row>
    <row r="108" spans="1:12" x14ac:dyDescent="0.25">
      <c r="J108" s="18">
        <f>J107-J106</f>
        <v>2.0000000076834112E-3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2"/>
  <sheetViews>
    <sheetView view="pageBreakPreview" topLeftCell="A19" zoomScale="71" zoomScaleNormal="100" zoomScaleSheetLayoutView="71" workbookViewId="0">
      <selection activeCell="H39" sqref="H39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54" t="s">
        <v>19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6.5" x14ac:dyDescent="0.25">
      <c r="A6" s="54" t="s">
        <v>2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16.5" x14ac:dyDescent="0.25">
      <c r="A7" s="54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ht="16.5" x14ac:dyDescent="0.25">
      <c r="A8" s="54" t="s">
        <v>20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6.5" x14ac:dyDescent="0.25">
      <c r="A9" s="54" t="s">
        <v>21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16.5" x14ac:dyDescent="0.25">
      <c r="A10" s="54" t="s">
        <v>22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6.5" x14ac:dyDescent="0.25">
      <c r="A11" s="54" t="s">
        <v>23</v>
      </c>
      <c r="B11" s="54"/>
      <c r="C11" s="54"/>
      <c r="D11" s="54"/>
      <c r="E11" s="54"/>
      <c r="F11" s="54"/>
      <c r="G11" s="54"/>
      <c r="H11" s="54"/>
      <c r="I11" s="54"/>
      <c r="J11" s="54"/>
    </row>
    <row r="13" spans="1:10" ht="37.5" customHeight="1" x14ac:dyDescent="0.25">
      <c r="A13" s="53" t="s">
        <v>8</v>
      </c>
      <c r="B13" s="53"/>
      <c r="C13" s="50" t="s">
        <v>13</v>
      </c>
      <c r="D13" s="51"/>
      <c r="E13" s="51"/>
      <c r="F13" s="51"/>
      <c r="G13" s="52"/>
      <c r="H13" s="50" t="s">
        <v>14</v>
      </c>
      <c r="I13" s="51"/>
      <c r="J13" s="52"/>
    </row>
    <row r="14" spans="1:10" ht="16.5" x14ac:dyDescent="0.25">
      <c r="A14" s="53" t="s">
        <v>25</v>
      </c>
      <c r="B14" s="53"/>
      <c r="C14" s="53" t="s">
        <v>26</v>
      </c>
      <c r="D14" s="53"/>
      <c r="E14" s="53"/>
      <c r="F14" s="53"/>
      <c r="G14" s="53"/>
      <c r="H14" s="53" t="s">
        <v>724</v>
      </c>
      <c r="I14" s="53"/>
      <c r="J14" s="53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50" t="s">
        <v>18</v>
      </c>
      <c r="H16" s="51"/>
      <c r="I16" s="51"/>
      <c r="J16" s="52"/>
    </row>
    <row r="17" spans="1:12" ht="27.75" customHeight="1" x14ac:dyDescent="0.25">
      <c r="A17" s="43"/>
      <c r="B17" s="43"/>
      <c r="C17" s="43"/>
      <c r="D17" s="47"/>
      <c r="E17" s="48"/>
      <c r="F17" s="49"/>
      <c r="G17" s="53" t="s">
        <v>10</v>
      </c>
      <c r="H17" s="53"/>
      <c r="I17" s="53" t="s">
        <v>11</v>
      </c>
      <c r="J17" s="53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725</v>
      </c>
      <c r="C20" s="13" t="s">
        <v>726</v>
      </c>
      <c r="D20" s="14" t="s">
        <v>727</v>
      </c>
      <c r="E20" s="15">
        <v>43348</v>
      </c>
      <c r="F20" s="16">
        <v>2.2469999999999999</v>
      </c>
      <c r="G20" s="16" t="s">
        <v>31</v>
      </c>
      <c r="H20" s="16" t="s">
        <v>31</v>
      </c>
      <c r="I20" s="16">
        <v>2.2469999999999999</v>
      </c>
      <c r="J20" s="16">
        <v>272.88900000000001</v>
      </c>
      <c r="K20" s="7"/>
      <c r="L20" s="7"/>
    </row>
    <row r="21" spans="1:12" ht="16.5" x14ac:dyDescent="0.25">
      <c r="A21" s="11">
        <v>2</v>
      </c>
      <c r="B21" s="12" t="s">
        <v>111</v>
      </c>
      <c r="C21" s="13" t="s">
        <v>112</v>
      </c>
      <c r="D21" s="14" t="s">
        <v>728</v>
      </c>
      <c r="E21" s="15">
        <v>43343</v>
      </c>
      <c r="F21" s="16">
        <v>12.113</v>
      </c>
      <c r="G21" s="16">
        <v>11.113</v>
      </c>
      <c r="H21" s="16">
        <v>1619.557</v>
      </c>
      <c r="I21" s="16">
        <v>1</v>
      </c>
      <c r="J21" s="16">
        <v>121.446</v>
      </c>
      <c r="K21" s="7"/>
      <c r="L21" s="7"/>
    </row>
    <row r="22" spans="1:12" ht="16.5" x14ac:dyDescent="0.25">
      <c r="A22" s="11">
        <v>3</v>
      </c>
      <c r="B22" s="12" t="s">
        <v>310</v>
      </c>
      <c r="C22" s="13" t="s">
        <v>311</v>
      </c>
      <c r="D22" s="14" t="s">
        <v>729</v>
      </c>
      <c r="E22" s="15">
        <v>43343</v>
      </c>
      <c r="F22" s="16">
        <v>0.45800000000000002</v>
      </c>
      <c r="G22" s="16">
        <v>0.45800000000000002</v>
      </c>
      <c r="H22" s="16">
        <v>66.747</v>
      </c>
      <c r="I22" s="16" t="s">
        <v>31</v>
      </c>
      <c r="J22" s="16" t="s">
        <v>31</v>
      </c>
      <c r="K22" s="7"/>
      <c r="L22" s="7"/>
    </row>
    <row r="23" spans="1:12" ht="16.5" x14ac:dyDescent="0.25">
      <c r="A23" s="11">
        <v>4</v>
      </c>
      <c r="B23" s="12" t="s">
        <v>730</v>
      </c>
      <c r="C23" s="13" t="s">
        <v>731</v>
      </c>
      <c r="D23" s="14" t="s">
        <v>732</v>
      </c>
      <c r="E23" s="15">
        <v>43343</v>
      </c>
      <c r="F23" s="16">
        <v>8.8330000000000002</v>
      </c>
      <c r="G23" s="16">
        <v>8.8330000000000002</v>
      </c>
      <c r="H23" s="16">
        <v>1287.28</v>
      </c>
      <c r="I23" s="16" t="s">
        <v>31</v>
      </c>
      <c r="J23" s="16" t="s">
        <v>31</v>
      </c>
      <c r="K23" s="7"/>
      <c r="L23" s="7"/>
    </row>
    <row r="24" spans="1:12" ht="16.5" x14ac:dyDescent="0.25">
      <c r="A24" s="11">
        <v>5</v>
      </c>
      <c r="B24" s="12" t="s">
        <v>733</v>
      </c>
      <c r="C24" s="13" t="s">
        <v>734</v>
      </c>
      <c r="D24" s="14" t="s">
        <v>735</v>
      </c>
      <c r="E24" s="15">
        <v>43343</v>
      </c>
      <c r="F24" s="16">
        <v>0.40500000000000003</v>
      </c>
      <c r="G24" s="19" t="s">
        <v>31</v>
      </c>
      <c r="H24" s="19" t="s">
        <v>31</v>
      </c>
      <c r="I24" s="19">
        <v>0.40500000000000003</v>
      </c>
      <c r="J24" s="19">
        <v>49.186</v>
      </c>
      <c r="K24" s="7"/>
      <c r="L24" s="16"/>
    </row>
    <row r="25" spans="1:12" ht="16.5" x14ac:dyDescent="0.25">
      <c r="A25" s="11">
        <v>6</v>
      </c>
      <c r="B25" s="12" t="s">
        <v>736</v>
      </c>
      <c r="C25" s="13" t="s">
        <v>737</v>
      </c>
      <c r="D25" s="14" t="s">
        <v>738</v>
      </c>
      <c r="E25" s="15">
        <v>43348</v>
      </c>
      <c r="F25" s="16">
        <v>6.4</v>
      </c>
      <c r="G25" s="16" t="s">
        <v>31</v>
      </c>
      <c r="H25" s="16" t="s">
        <v>31</v>
      </c>
      <c r="I25" s="16">
        <v>6.4</v>
      </c>
      <c r="J25" s="16">
        <v>777.255</v>
      </c>
      <c r="K25" s="7"/>
      <c r="L25" s="7"/>
    </row>
    <row r="26" spans="1:12" ht="16.5" x14ac:dyDescent="0.25">
      <c r="A26" s="11">
        <v>7</v>
      </c>
      <c r="B26" s="12" t="s">
        <v>739</v>
      </c>
      <c r="C26" s="13" t="s">
        <v>740</v>
      </c>
      <c r="D26" s="14" t="s">
        <v>741</v>
      </c>
      <c r="E26" s="15">
        <v>43348</v>
      </c>
      <c r="F26" s="16">
        <v>0.47699999999999998</v>
      </c>
      <c r="G26" s="16" t="s">
        <v>31</v>
      </c>
      <c r="H26" s="16" t="s">
        <v>31</v>
      </c>
      <c r="I26" s="16">
        <v>0.47699999999999998</v>
      </c>
      <c r="J26" s="16">
        <v>57.93</v>
      </c>
      <c r="K26" s="7"/>
      <c r="L26" s="7"/>
    </row>
    <row r="27" spans="1:12" ht="16.5" x14ac:dyDescent="0.25">
      <c r="A27" s="24">
        <v>8</v>
      </c>
      <c r="B27" s="25" t="s">
        <v>742</v>
      </c>
      <c r="C27" s="26" t="s">
        <v>743</v>
      </c>
      <c r="D27" s="27" t="s">
        <v>744</v>
      </c>
      <c r="E27" s="28">
        <v>43348</v>
      </c>
      <c r="F27" s="29">
        <v>9.0389999999999997</v>
      </c>
      <c r="G27" s="29">
        <v>9.0389999999999997</v>
      </c>
      <c r="I27" s="29" t="s">
        <v>31</v>
      </c>
      <c r="J27" s="29" t="s">
        <v>31</v>
      </c>
      <c r="K27" s="30"/>
      <c r="L27" s="29">
        <v>1317.3019999999999</v>
      </c>
    </row>
    <row r="28" spans="1:12" ht="16.5" x14ac:dyDescent="0.25">
      <c r="A28" s="11">
        <v>9</v>
      </c>
      <c r="B28" s="12" t="s">
        <v>745</v>
      </c>
      <c r="C28" s="13" t="s">
        <v>746</v>
      </c>
      <c r="D28" s="14" t="s">
        <v>747</v>
      </c>
      <c r="E28" s="15">
        <v>43343</v>
      </c>
      <c r="F28" s="16">
        <v>2.4929999999999999</v>
      </c>
      <c r="G28" s="19" t="s">
        <v>31</v>
      </c>
      <c r="H28" s="19" t="s">
        <v>31</v>
      </c>
      <c r="I28" s="19">
        <v>2.4929999999999999</v>
      </c>
      <c r="J28" s="19">
        <v>302.76499999999999</v>
      </c>
      <c r="K28" s="7"/>
      <c r="L28" s="16"/>
    </row>
    <row r="29" spans="1:12" ht="16.5" x14ac:dyDescent="0.25">
      <c r="A29" s="11">
        <v>10</v>
      </c>
      <c r="B29" s="12" t="s">
        <v>53</v>
      </c>
      <c r="C29" s="13" t="s">
        <v>54</v>
      </c>
      <c r="D29" s="14" t="s">
        <v>748</v>
      </c>
      <c r="E29" s="15">
        <v>43348</v>
      </c>
      <c r="F29" s="16">
        <v>3.802</v>
      </c>
      <c r="G29" s="16" t="s">
        <v>31</v>
      </c>
      <c r="H29" s="16" t="s">
        <v>31</v>
      </c>
      <c r="I29" s="16">
        <v>3.802</v>
      </c>
      <c r="J29" s="16">
        <v>461.738</v>
      </c>
      <c r="K29" s="7"/>
      <c r="L29" s="7"/>
    </row>
    <row r="30" spans="1:12" ht="16.5" x14ac:dyDescent="0.25">
      <c r="A30" s="11">
        <v>11</v>
      </c>
      <c r="B30" s="12" t="s">
        <v>749</v>
      </c>
      <c r="C30" s="13" t="s">
        <v>750</v>
      </c>
      <c r="D30" s="14" t="s">
        <v>751</v>
      </c>
      <c r="E30" s="15">
        <v>43348</v>
      </c>
      <c r="F30" s="16">
        <v>0.87</v>
      </c>
      <c r="G30" s="16" t="s">
        <v>31</v>
      </c>
      <c r="H30" s="16" t="s">
        <v>31</v>
      </c>
      <c r="I30" s="16">
        <v>0.87</v>
      </c>
      <c r="J30" s="16">
        <v>105.658</v>
      </c>
      <c r="K30" s="7"/>
      <c r="L30" s="7"/>
    </row>
    <row r="31" spans="1:12" ht="16.5" x14ac:dyDescent="0.25">
      <c r="A31" s="11">
        <v>12</v>
      </c>
      <c r="B31" s="12" t="s">
        <v>752</v>
      </c>
      <c r="C31" s="13" t="s">
        <v>753</v>
      </c>
      <c r="D31" s="14" t="s">
        <v>754</v>
      </c>
      <c r="E31" s="15">
        <v>43339</v>
      </c>
      <c r="F31" s="16">
        <v>0.09</v>
      </c>
      <c r="G31" s="16" t="s">
        <v>31</v>
      </c>
      <c r="H31" s="16" t="s">
        <v>31</v>
      </c>
      <c r="I31" s="16">
        <v>0.09</v>
      </c>
      <c r="J31" s="16">
        <v>10.93</v>
      </c>
      <c r="K31" s="7"/>
      <c r="L31" s="7"/>
    </row>
    <row r="32" spans="1:12" ht="33" x14ac:dyDescent="0.25">
      <c r="A32" s="11">
        <v>13</v>
      </c>
      <c r="B32" s="12" t="s">
        <v>755</v>
      </c>
      <c r="C32" s="13" t="s">
        <v>756</v>
      </c>
      <c r="D32" s="14" t="s">
        <v>757</v>
      </c>
      <c r="E32" s="15">
        <v>43348</v>
      </c>
      <c r="F32" s="16">
        <v>0.54200000000000004</v>
      </c>
      <c r="G32" s="16">
        <v>0.54200000000000004</v>
      </c>
      <c r="H32" s="16">
        <v>78.989000000000004</v>
      </c>
      <c r="I32" s="16" t="s">
        <v>31</v>
      </c>
      <c r="J32" s="16" t="s">
        <v>31</v>
      </c>
      <c r="K32" s="7"/>
      <c r="L32" s="7"/>
    </row>
    <row r="33" spans="1:12" ht="16.5" x14ac:dyDescent="0.25">
      <c r="A33" s="11">
        <v>14</v>
      </c>
      <c r="B33" s="12" t="s">
        <v>758</v>
      </c>
      <c r="C33" s="13" t="s">
        <v>759</v>
      </c>
      <c r="D33" s="14" t="s">
        <v>760</v>
      </c>
      <c r="E33" s="15">
        <v>43348</v>
      </c>
      <c r="F33" s="16">
        <v>39.390999999999998</v>
      </c>
      <c r="G33" s="16">
        <v>39.390999999999998</v>
      </c>
      <c r="H33" s="16">
        <v>5740.6610000000001</v>
      </c>
      <c r="I33" s="16" t="s">
        <v>31</v>
      </c>
      <c r="J33" s="16" t="s">
        <v>31</v>
      </c>
      <c r="K33" s="7"/>
      <c r="L33" s="7"/>
    </row>
    <row r="34" spans="1:12" ht="16.5" x14ac:dyDescent="0.25">
      <c r="A34" s="11">
        <v>15</v>
      </c>
      <c r="B34" s="12" t="s">
        <v>761</v>
      </c>
      <c r="C34" s="13" t="s">
        <v>762</v>
      </c>
      <c r="D34" s="14" t="s">
        <v>763</v>
      </c>
      <c r="E34" s="15">
        <v>43349</v>
      </c>
      <c r="F34" s="16">
        <v>0.22600000000000001</v>
      </c>
      <c r="G34" s="16">
        <v>0.22600000000000001</v>
      </c>
      <c r="H34" s="16">
        <v>32.936</v>
      </c>
      <c r="I34" s="16" t="s">
        <v>31</v>
      </c>
      <c r="J34" s="16" t="s">
        <v>31</v>
      </c>
      <c r="K34" s="7"/>
      <c r="L34" s="7"/>
    </row>
    <row r="35" spans="1:12" ht="16.5" x14ac:dyDescent="0.25">
      <c r="A35" s="11">
        <v>16</v>
      </c>
      <c r="B35" s="12" t="s">
        <v>764</v>
      </c>
      <c r="C35" s="13" t="s">
        <v>765</v>
      </c>
      <c r="D35" s="14" t="s">
        <v>766</v>
      </c>
      <c r="E35" s="15">
        <v>43343</v>
      </c>
      <c r="F35" s="16">
        <v>3.8519999999999999</v>
      </c>
      <c r="G35" s="16">
        <v>3.8519999999999999</v>
      </c>
      <c r="H35" s="16">
        <v>561.37300000000005</v>
      </c>
      <c r="I35" s="16" t="s">
        <v>31</v>
      </c>
      <c r="J35" s="16" t="s">
        <v>31</v>
      </c>
      <c r="K35" s="7"/>
      <c r="L35" s="7"/>
    </row>
    <row r="36" spans="1:12" ht="16.5" x14ac:dyDescent="0.25">
      <c r="A36" s="11">
        <v>17</v>
      </c>
      <c r="B36" s="12" t="s">
        <v>767</v>
      </c>
      <c r="C36" s="13" t="s">
        <v>768</v>
      </c>
      <c r="D36" s="14" t="s">
        <v>769</v>
      </c>
      <c r="E36" s="15">
        <v>43348</v>
      </c>
      <c r="F36" s="16">
        <v>2.2909999999999999</v>
      </c>
      <c r="G36" s="16">
        <v>2.2909999999999999</v>
      </c>
      <c r="H36" s="16">
        <v>333.88</v>
      </c>
      <c r="I36" s="16" t="s">
        <v>31</v>
      </c>
      <c r="J36" s="16" t="s">
        <v>31</v>
      </c>
      <c r="K36" s="7"/>
      <c r="L36" s="7"/>
    </row>
    <row r="37" spans="1:12" ht="16.5" x14ac:dyDescent="0.25">
      <c r="A37" s="11">
        <v>18</v>
      </c>
      <c r="B37" s="12" t="s">
        <v>770</v>
      </c>
      <c r="C37" s="13" t="s">
        <v>771</v>
      </c>
      <c r="D37" s="14" t="s">
        <v>772</v>
      </c>
      <c r="E37" s="15">
        <v>43348</v>
      </c>
      <c r="F37" s="16">
        <v>1.202</v>
      </c>
      <c r="G37" s="16" t="s">
        <v>31</v>
      </c>
      <c r="H37" s="16" t="s">
        <v>31</v>
      </c>
      <c r="I37" s="16">
        <v>1.202</v>
      </c>
      <c r="J37" s="16">
        <v>145.97800000000001</v>
      </c>
      <c r="K37" s="7"/>
      <c r="L37" s="7"/>
    </row>
    <row r="38" spans="1:12" ht="16.5" x14ac:dyDescent="0.25">
      <c r="A38" s="11">
        <v>19</v>
      </c>
      <c r="B38" s="12" t="s">
        <v>89</v>
      </c>
      <c r="C38" s="13" t="s">
        <v>90</v>
      </c>
      <c r="D38" s="14" t="s">
        <v>773</v>
      </c>
      <c r="E38" s="15">
        <v>43339</v>
      </c>
      <c r="F38" s="16">
        <v>2.4140000000000001</v>
      </c>
      <c r="G38" s="16" t="s">
        <v>31</v>
      </c>
      <c r="H38" s="16" t="s">
        <v>31</v>
      </c>
      <c r="I38" s="16">
        <v>2.4140000000000001</v>
      </c>
      <c r="J38" s="16">
        <v>293.17099999999999</v>
      </c>
      <c r="K38" s="7"/>
      <c r="L38" s="7"/>
    </row>
    <row r="39" spans="1:12" ht="33" x14ac:dyDescent="0.25">
      <c r="A39" s="11">
        <v>20</v>
      </c>
      <c r="B39" s="12" t="s">
        <v>101</v>
      </c>
      <c r="C39" s="13"/>
      <c r="D39" s="14"/>
      <c r="E39" s="15"/>
      <c r="F39" s="16">
        <v>2.855000000000004</v>
      </c>
      <c r="G39" s="16" t="s">
        <v>31</v>
      </c>
      <c r="H39" s="16" t="s">
        <v>31</v>
      </c>
      <c r="I39" s="16">
        <v>2.855000000000004</v>
      </c>
      <c r="J39" s="16">
        <v>346.72899999999998</v>
      </c>
      <c r="K39" s="7"/>
      <c r="L39" s="7"/>
    </row>
    <row r="40" spans="1:12" ht="16.5" x14ac:dyDescent="0.25">
      <c r="A40" s="11"/>
      <c r="B40" s="12"/>
      <c r="C40" s="13"/>
      <c r="D40" s="14"/>
      <c r="E40" s="15"/>
      <c r="F40" s="16">
        <v>100</v>
      </c>
      <c r="G40" s="16">
        <v>75.745000000000005</v>
      </c>
      <c r="H40" s="16">
        <v>11038.724999999999</v>
      </c>
      <c r="I40" s="16">
        <v>21.357000000000006</v>
      </c>
      <c r="J40" s="16">
        <v>2945.6749999999997</v>
      </c>
      <c r="K40" s="7"/>
      <c r="L40" s="7">
        <f>SUM(L24:L39)</f>
        <v>1317.3019999999999</v>
      </c>
    </row>
    <row r="41" spans="1:12" ht="16.5" x14ac:dyDescent="0.25">
      <c r="A41" s="11"/>
      <c r="B41" s="12" t="s">
        <v>102</v>
      </c>
      <c r="C41" s="13"/>
      <c r="D41" s="14"/>
      <c r="E41" s="15"/>
      <c r="F41" s="16"/>
      <c r="G41" s="16" t="s">
        <v>31</v>
      </c>
      <c r="H41" s="16"/>
      <c r="I41" s="16" t="s">
        <v>31</v>
      </c>
      <c r="J41" s="20">
        <v>13984.399999999998</v>
      </c>
      <c r="K41" s="7"/>
      <c r="L41" s="7"/>
    </row>
    <row r="42" spans="1:12" ht="16.5" x14ac:dyDescent="0.25">
      <c r="A42" s="11"/>
      <c r="B42" s="12" t="s">
        <v>103</v>
      </c>
      <c r="C42" s="13"/>
      <c r="D42" s="14"/>
      <c r="E42" s="15"/>
      <c r="F42" s="16"/>
      <c r="G42" s="16" t="s">
        <v>31</v>
      </c>
      <c r="H42" s="16"/>
      <c r="I42" s="16" t="s">
        <v>31</v>
      </c>
      <c r="J42" s="20">
        <v>13984.4</v>
      </c>
      <c r="K42" s="7"/>
      <c r="L42" s="31">
        <f>J42-L40</f>
        <v>12667.098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8"/>
  <sheetViews>
    <sheetView topLeftCell="A45" zoomScale="71" zoomScaleNormal="71" zoomScaleSheetLayoutView="100" workbookViewId="0">
      <selection activeCell="L58" sqref="L58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54" t="s">
        <v>19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16.5" x14ac:dyDescent="0.25">
      <c r="A6" s="54" t="s">
        <v>2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16.5" x14ac:dyDescent="0.25">
      <c r="A7" s="54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ht="16.5" x14ac:dyDescent="0.25">
      <c r="A8" s="54" t="s">
        <v>20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6.5" x14ac:dyDescent="0.25">
      <c r="A9" s="54" t="s">
        <v>21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16.5" x14ac:dyDescent="0.25">
      <c r="A10" s="54" t="s">
        <v>22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6.5" x14ac:dyDescent="0.25">
      <c r="A11" s="54" t="s">
        <v>23</v>
      </c>
      <c r="B11" s="54"/>
      <c r="C11" s="54"/>
      <c r="D11" s="54"/>
      <c r="E11" s="54"/>
      <c r="F11" s="54"/>
      <c r="G11" s="54"/>
      <c r="H11" s="54"/>
      <c r="I11" s="54"/>
      <c r="J11" s="54"/>
    </row>
    <row r="13" spans="1:10" ht="37.5" customHeight="1" x14ac:dyDescent="0.25">
      <c r="A13" s="53" t="s">
        <v>8</v>
      </c>
      <c r="B13" s="53"/>
      <c r="C13" s="50" t="s">
        <v>13</v>
      </c>
      <c r="D13" s="51"/>
      <c r="E13" s="51"/>
      <c r="F13" s="51"/>
      <c r="G13" s="52"/>
      <c r="H13" s="50" t="s">
        <v>14</v>
      </c>
      <c r="I13" s="51"/>
      <c r="J13" s="52"/>
    </row>
    <row r="14" spans="1:10" ht="16.5" x14ac:dyDescent="0.25">
      <c r="A14" s="53" t="s">
        <v>25</v>
      </c>
      <c r="B14" s="53"/>
      <c r="C14" s="53" t="s">
        <v>26</v>
      </c>
      <c r="D14" s="53"/>
      <c r="E14" s="53"/>
      <c r="F14" s="53"/>
      <c r="G14" s="53"/>
      <c r="H14" s="53" t="s">
        <v>774</v>
      </c>
      <c r="I14" s="53"/>
      <c r="J14" s="53"/>
    </row>
    <row r="16" spans="1:10" ht="71.25" customHeight="1" x14ac:dyDescent="0.25">
      <c r="A16" s="43" t="s">
        <v>4</v>
      </c>
      <c r="B16" s="43" t="s">
        <v>5</v>
      </c>
      <c r="C16" s="43" t="s">
        <v>6</v>
      </c>
      <c r="D16" s="44" t="s">
        <v>15</v>
      </c>
      <c r="E16" s="45"/>
      <c r="F16" s="46"/>
      <c r="G16" s="50" t="s">
        <v>18</v>
      </c>
      <c r="H16" s="51"/>
      <c r="I16" s="51"/>
      <c r="J16" s="52"/>
    </row>
    <row r="17" spans="1:12" ht="27.75" customHeight="1" x14ac:dyDescent="0.25">
      <c r="A17" s="43"/>
      <c r="B17" s="43"/>
      <c r="C17" s="43"/>
      <c r="D17" s="47"/>
      <c r="E17" s="48"/>
      <c r="F17" s="49"/>
      <c r="G17" s="53" t="s">
        <v>10</v>
      </c>
      <c r="H17" s="53"/>
      <c r="I17" s="53" t="s">
        <v>11</v>
      </c>
      <c r="J17" s="53"/>
    </row>
    <row r="18" spans="1:12" ht="74.25" customHeight="1" x14ac:dyDescent="0.25">
      <c r="A18" s="43"/>
      <c r="B18" s="43"/>
      <c r="C18" s="43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65</v>
      </c>
      <c r="C20" s="13" t="s">
        <v>66</v>
      </c>
      <c r="D20" s="14" t="s">
        <v>775</v>
      </c>
      <c r="E20" s="15">
        <v>43339</v>
      </c>
      <c r="F20" s="16">
        <v>6.3970000000000002</v>
      </c>
      <c r="G20" s="16" t="s">
        <v>31</v>
      </c>
      <c r="H20" s="16" t="s">
        <v>31</v>
      </c>
      <c r="I20" s="16">
        <v>6.3970000000000002</v>
      </c>
      <c r="J20" s="16">
        <v>6114.8530000000001</v>
      </c>
      <c r="K20" s="7"/>
      <c r="L20" s="7"/>
    </row>
    <row r="21" spans="1:12" ht="16.5" x14ac:dyDescent="0.25">
      <c r="A21" s="11">
        <v>2</v>
      </c>
      <c r="B21" s="12" t="s">
        <v>32</v>
      </c>
      <c r="C21" s="13" t="s">
        <v>33</v>
      </c>
      <c r="D21" s="14" t="s">
        <v>776</v>
      </c>
      <c r="E21" s="15">
        <v>43339</v>
      </c>
      <c r="F21" s="16">
        <v>7.8369999999999997</v>
      </c>
      <c r="G21" s="16" t="s">
        <v>31</v>
      </c>
      <c r="H21" s="16" t="s">
        <v>31</v>
      </c>
      <c r="I21" s="22">
        <v>7.8369999999999997</v>
      </c>
      <c r="J21" s="19">
        <f>7491.341-0.001</f>
        <v>7491.34</v>
      </c>
      <c r="K21" s="7"/>
      <c r="L21" s="7"/>
    </row>
    <row r="22" spans="1:12" ht="16.5" x14ac:dyDescent="0.25">
      <c r="A22" s="11">
        <v>3</v>
      </c>
      <c r="B22" s="12" t="s">
        <v>38</v>
      </c>
      <c r="C22" s="13" t="s">
        <v>39</v>
      </c>
      <c r="D22" s="14" t="s">
        <v>777</v>
      </c>
      <c r="E22" s="15">
        <v>43341</v>
      </c>
      <c r="F22" s="16">
        <v>5.827</v>
      </c>
      <c r="G22" s="16" t="s">
        <v>31</v>
      </c>
      <c r="H22" s="16" t="s">
        <v>31</v>
      </c>
      <c r="I22" s="16">
        <v>5.827</v>
      </c>
      <c r="J22" s="16">
        <v>5569.9939999999997</v>
      </c>
      <c r="K22" s="7"/>
      <c r="L22" s="7"/>
    </row>
    <row r="23" spans="1:12" ht="16.5" x14ac:dyDescent="0.25">
      <c r="A23" s="11">
        <v>4</v>
      </c>
      <c r="B23" s="12" t="s">
        <v>171</v>
      </c>
      <c r="C23" s="13" t="s">
        <v>172</v>
      </c>
      <c r="D23" s="14" t="s">
        <v>778</v>
      </c>
      <c r="E23" s="15">
        <v>43340</v>
      </c>
      <c r="F23" s="16">
        <v>0.44</v>
      </c>
      <c r="G23" s="16" t="s">
        <v>31</v>
      </c>
      <c r="H23" s="16" t="s">
        <v>31</v>
      </c>
      <c r="I23" s="16">
        <v>0.44</v>
      </c>
      <c r="J23" s="16">
        <v>420.59300000000002</v>
      </c>
      <c r="K23" s="7"/>
      <c r="L23" s="7"/>
    </row>
    <row r="24" spans="1:12" ht="16.5" x14ac:dyDescent="0.25">
      <c r="A24" s="11">
        <v>5</v>
      </c>
      <c r="B24" s="12" t="s">
        <v>121</v>
      </c>
      <c r="C24" s="13" t="s">
        <v>122</v>
      </c>
      <c r="D24" s="14" t="s">
        <v>779</v>
      </c>
      <c r="E24" s="15">
        <v>43339</v>
      </c>
      <c r="F24" s="16">
        <v>4.1000000000000002E-2</v>
      </c>
      <c r="G24" s="16" t="s">
        <v>31</v>
      </c>
      <c r="H24" s="16" t="s">
        <v>31</v>
      </c>
      <c r="I24" s="16">
        <v>4.1000000000000002E-2</v>
      </c>
      <c r="J24" s="16">
        <v>39.192</v>
      </c>
      <c r="K24" s="7"/>
      <c r="L24" s="7"/>
    </row>
    <row r="25" spans="1:12" ht="16.5" x14ac:dyDescent="0.25">
      <c r="A25" s="11">
        <v>6</v>
      </c>
      <c r="B25" s="12" t="s">
        <v>157</v>
      </c>
      <c r="C25" s="13" t="s">
        <v>158</v>
      </c>
      <c r="D25" s="14" t="s">
        <v>780</v>
      </c>
      <c r="E25" s="15">
        <v>43341</v>
      </c>
      <c r="F25" s="16">
        <v>0.85099999999999998</v>
      </c>
      <c r="G25" s="16" t="s">
        <v>31</v>
      </c>
      <c r="H25" s="16" t="s">
        <v>31</v>
      </c>
      <c r="I25" s="16">
        <v>0.85099999999999998</v>
      </c>
      <c r="J25" s="16">
        <v>813.46600000000001</v>
      </c>
      <c r="K25" s="7"/>
      <c r="L25" s="7"/>
    </row>
    <row r="26" spans="1:12" ht="16.5" x14ac:dyDescent="0.25">
      <c r="A26" s="11">
        <v>7</v>
      </c>
      <c r="B26" s="12" t="s">
        <v>133</v>
      </c>
      <c r="C26" s="13" t="s">
        <v>134</v>
      </c>
      <c r="D26" s="14" t="s">
        <v>781</v>
      </c>
      <c r="E26" s="15">
        <v>43348</v>
      </c>
      <c r="F26" s="16">
        <v>9.8490000000000002</v>
      </c>
      <c r="G26" s="16">
        <v>3.9396</v>
      </c>
      <c r="H26" s="16">
        <v>4519.0079999999998</v>
      </c>
      <c r="I26" s="16">
        <v>5.9093999999999998</v>
      </c>
      <c r="J26" s="16">
        <v>5648.759</v>
      </c>
      <c r="K26" s="7"/>
      <c r="L26" s="7"/>
    </row>
    <row r="27" spans="1:12" ht="16.5" x14ac:dyDescent="0.25">
      <c r="A27" s="11">
        <v>8</v>
      </c>
      <c r="B27" s="12" t="s">
        <v>136</v>
      </c>
      <c r="C27" s="13" t="s">
        <v>137</v>
      </c>
      <c r="D27" s="14" t="s">
        <v>782</v>
      </c>
      <c r="E27" s="15">
        <v>43349</v>
      </c>
      <c r="F27" s="16">
        <v>0.753</v>
      </c>
      <c r="G27" s="16" t="s">
        <v>31</v>
      </c>
      <c r="H27" s="16" t="s">
        <v>31</v>
      </c>
      <c r="I27" s="16">
        <v>0.753</v>
      </c>
      <c r="J27" s="16">
        <v>719.78800000000001</v>
      </c>
      <c r="K27" s="7"/>
      <c r="L27" s="7"/>
    </row>
    <row r="28" spans="1:12" ht="16.5" x14ac:dyDescent="0.25">
      <c r="A28" s="11">
        <v>9</v>
      </c>
      <c r="B28" s="12" t="s">
        <v>139</v>
      </c>
      <c r="C28" s="13" t="s">
        <v>140</v>
      </c>
      <c r="D28" s="14" t="s">
        <v>783</v>
      </c>
      <c r="E28" s="15">
        <v>43341</v>
      </c>
      <c r="F28" s="16">
        <v>0.219</v>
      </c>
      <c r="G28" s="16" t="s">
        <v>31</v>
      </c>
      <c r="H28" s="16" t="s">
        <v>31</v>
      </c>
      <c r="I28" s="16">
        <v>0.219</v>
      </c>
      <c r="J28" s="16">
        <v>209.34100000000001</v>
      </c>
      <c r="K28" s="7"/>
      <c r="L28" s="7"/>
    </row>
    <row r="29" spans="1:12" ht="16.5" x14ac:dyDescent="0.25">
      <c r="A29" s="11">
        <v>10</v>
      </c>
      <c r="B29" s="12" t="s">
        <v>59</v>
      </c>
      <c r="C29" s="13" t="s">
        <v>60</v>
      </c>
      <c r="D29" s="14" t="s">
        <v>784</v>
      </c>
      <c r="E29" s="15">
        <v>43343</v>
      </c>
      <c r="F29" s="16">
        <v>2.0289999999999999</v>
      </c>
      <c r="G29" s="16" t="s">
        <v>31</v>
      </c>
      <c r="H29" s="16" t="s">
        <v>31</v>
      </c>
      <c r="I29" s="16">
        <v>2.0289999999999999</v>
      </c>
      <c r="J29" s="16">
        <v>1939.509</v>
      </c>
      <c r="K29" s="7"/>
      <c r="L29" s="7"/>
    </row>
    <row r="30" spans="1:12" ht="33" x14ac:dyDescent="0.25">
      <c r="A30" s="11">
        <v>11</v>
      </c>
      <c r="B30" s="12" t="s">
        <v>259</v>
      </c>
      <c r="C30" s="13" t="s">
        <v>260</v>
      </c>
      <c r="D30" s="14" t="s">
        <v>785</v>
      </c>
      <c r="E30" s="15">
        <v>43343</v>
      </c>
      <c r="F30" s="16">
        <v>1.18</v>
      </c>
      <c r="G30" s="16" t="s">
        <v>31</v>
      </c>
      <c r="H30" s="16" t="s">
        <v>31</v>
      </c>
      <c r="I30" s="16">
        <v>1.18</v>
      </c>
      <c r="J30" s="16">
        <v>1127.9549999999999</v>
      </c>
      <c r="K30" s="7"/>
      <c r="L30" s="7"/>
    </row>
    <row r="31" spans="1:12" ht="16.5" x14ac:dyDescent="0.25">
      <c r="A31" s="11">
        <v>12</v>
      </c>
      <c r="B31" s="12" t="s">
        <v>786</v>
      </c>
      <c r="C31" s="13" t="s">
        <v>787</v>
      </c>
      <c r="D31" s="14" t="s">
        <v>788</v>
      </c>
      <c r="E31" s="15">
        <v>43339</v>
      </c>
      <c r="F31" s="16">
        <v>3.4020000000000001</v>
      </c>
      <c r="G31" s="16" t="s">
        <v>31</v>
      </c>
      <c r="H31" s="16" t="s">
        <v>31</v>
      </c>
      <c r="I31" s="16">
        <v>3.4020000000000001</v>
      </c>
      <c r="J31" s="16">
        <v>3251.951</v>
      </c>
      <c r="K31" s="7"/>
      <c r="L31" s="7"/>
    </row>
    <row r="32" spans="1:12" ht="16.5" x14ac:dyDescent="0.25">
      <c r="A32" s="11">
        <v>13</v>
      </c>
      <c r="B32" s="12" t="s">
        <v>92</v>
      </c>
      <c r="C32" s="13" t="s">
        <v>93</v>
      </c>
      <c r="D32" s="14" t="s">
        <v>789</v>
      </c>
      <c r="E32" s="15">
        <v>43343</v>
      </c>
      <c r="F32" s="16">
        <v>0.95699999999999996</v>
      </c>
      <c r="G32" s="16" t="s">
        <v>31</v>
      </c>
      <c r="H32" s="16" t="s">
        <v>31</v>
      </c>
      <c r="I32" s="16">
        <v>0.95699999999999996</v>
      </c>
      <c r="J32" s="16">
        <v>914.79</v>
      </c>
      <c r="K32" s="7"/>
      <c r="L32" s="7"/>
    </row>
    <row r="33" spans="1:12" ht="16.5" x14ac:dyDescent="0.25">
      <c r="A33" s="11">
        <v>14</v>
      </c>
      <c r="B33" s="12" t="s">
        <v>35</v>
      </c>
      <c r="C33" s="13" t="s">
        <v>36</v>
      </c>
      <c r="D33" s="14" t="s">
        <v>790</v>
      </c>
      <c r="E33" s="15">
        <v>43339</v>
      </c>
      <c r="F33" s="16">
        <v>4.6790000000000003</v>
      </c>
      <c r="G33" s="16" t="s">
        <v>31</v>
      </c>
      <c r="H33" s="16" t="s">
        <v>31</v>
      </c>
      <c r="I33" s="16">
        <v>4.6790000000000003</v>
      </c>
      <c r="J33" s="16">
        <v>4472.6279999999997</v>
      </c>
      <c r="K33" s="7"/>
      <c r="L33" s="7"/>
    </row>
    <row r="34" spans="1:12" ht="16.5" x14ac:dyDescent="0.25">
      <c r="A34" s="11">
        <v>15</v>
      </c>
      <c r="B34" s="12" t="s">
        <v>222</v>
      </c>
      <c r="C34" s="13" t="s">
        <v>225</v>
      </c>
      <c r="D34" s="14" t="s">
        <v>791</v>
      </c>
      <c r="E34" s="15">
        <v>43343</v>
      </c>
      <c r="F34" s="16">
        <v>0.85599999999999998</v>
      </c>
      <c r="G34" s="16" t="s">
        <v>31</v>
      </c>
      <c r="H34" s="16" t="s">
        <v>31</v>
      </c>
      <c r="I34" s="16">
        <v>0.85599999999999998</v>
      </c>
      <c r="J34" s="16">
        <v>818.245</v>
      </c>
      <c r="K34" s="7"/>
      <c r="L34" s="7"/>
    </row>
    <row r="35" spans="1:12" ht="16.5" x14ac:dyDescent="0.25">
      <c r="A35" s="11">
        <v>16</v>
      </c>
      <c r="B35" s="12" t="s">
        <v>164</v>
      </c>
      <c r="C35" s="13" t="s">
        <v>165</v>
      </c>
      <c r="D35" s="14" t="s">
        <v>792</v>
      </c>
      <c r="E35" s="15">
        <v>43348</v>
      </c>
      <c r="F35" s="16">
        <v>2.9950000000000001</v>
      </c>
      <c r="G35" s="16" t="s">
        <v>31</v>
      </c>
      <c r="H35" s="16" t="s">
        <v>31</v>
      </c>
      <c r="I35" s="16">
        <v>2.9950000000000001</v>
      </c>
      <c r="J35" s="16">
        <v>2862.902</v>
      </c>
      <c r="K35" s="7"/>
      <c r="L35" s="7"/>
    </row>
    <row r="36" spans="1:12" ht="16.5" x14ac:dyDescent="0.25">
      <c r="A36" s="11">
        <v>17</v>
      </c>
      <c r="B36" s="12" t="s">
        <v>314</v>
      </c>
      <c r="C36" s="13" t="s">
        <v>315</v>
      </c>
      <c r="D36" s="14" t="s">
        <v>793</v>
      </c>
      <c r="E36" s="15">
        <v>43339</v>
      </c>
      <c r="F36" s="16">
        <v>0.47899999999999998</v>
      </c>
      <c r="G36" s="16">
        <v>0.47899999999999998</v>
      </c>
      <c r="H36" s="16">
        <v>549.44799999999998</v>
      </c>
      <c r="I36" s="16" t="s">
        <v>31</v>
      </c>
      <c r="J36" s="16" t="s">
        <v>31</v>
      </c>
      <c r="K36" s="7"/>
      <c r="L36" s="7"/>
    </row>
    <row r="37" spans="1:12" ht="16.5" x14ac:dyDescent="0.25">
      <c r="A37" s="11">
        <v>18</v>
      </c>
      <c r="B37" s="12" t="s">
        <v>44</v>
      </c>
      <c r="C37" s="13" t="s">
        <v>45</v>
      </c>
      <c r="D37" s="14" t="s">
        <v>794</v>
      </c>
      <c r="E37" s="15">
        <v>43343</v>
      </c>
      <c r="F37" s="16">
        <v>0.17599999999999999</v>
      </c>
      <c r="G37" s="16" t="s">
        <v>31</v>
      </c>
      <c r="H37" s="16" t="s">
        <v>31</v>
      </c>
      <c r="I37" s="16">
        <v>0.17599999999999999</v>
      </c>
      <c r="J37" s="16">
        <v>168.23699999999999</v>
      </c>
      <c r="K37" s="7"/>
      <c r="L37" s="7"/>
    </row>
    <row r="38" spans="1:12" ht="16.5" x14ac:dyDescent="0.25">
      <c r="A38" s="11">
        <v>19</v>
      </c>
      <c r="B38" s="12" t="s">
        <v>179</v>
      </c>
      <c r="C38" s="13" t="s">
        <v>180</v>
      </c>
      <c r="D38" s="14" t="s">
        <v>795</v>
      </c>
      <c r="E38" s="15">
        <v>43343</v>
      </c>
      <c r="F38" s="16">
        <v>4.4379999999999997</v>
      </c>
      <c r="G38" s="16" t="s">
        <v>31</v>
      </c>
      <c r="H38" s="16" t="s">
        <v>31</v>
      </c>
      <c r="I38" s="16">
        <v>4.4379999999999997</v>
      </c>
      <c r="J38" s="16">
        <v>4242.2569999999996</v>
      </c>
      <c r="K38" s="7"/>
      <c r="L38" s="7"/>
    </row>
    <row r="39" spans="1:12" ht="16.5" x14ac:dyDescent="0.25">
      <c r="A39" s="11">
        <v>20</v>
      </c>
      <c r="B39" s="12" t="s">
        <v>53</v>
      </c>
      <c r="C39" s="13" t="s">
        <v>54</v>
      </c>
      <c r="D39" s="14" t="s">
        <v>796</v>
      </c>
      <c r="E39" s="15">
        <v>43348</v>
      </c>
      <c r="F39" s="16">
        <v>1.53</v>
      </c>
      <c r="G39" s="16" t="s">
        <v>31</v>
      </c>
      <c r="H39" s="16" t="s">
        <v>31</v>
      </c>
      <c r="I39" s="16">
        <v>1.53</v>
      </c>
      <c r="J39" s="16">
        <v>1462.518</v>
      </c>
      <c r="K39" s="7"/>
      <c r="L39" s="7"/>
    </row>
    <row r="40" spans="1:12" ht="16.5" x14ac:dyDescent="0.25">
      <c r="A40" s="11">
        <v>21</v>
      </c>
      <c r="B40" s="12" t="s">
        <v>151</v>
      </c>
      <c r="C40" s="13" t="s">
        <v>152</v>
      </c>
      <c r="D40" s="14" t="s">
        <v>797</v>
      </c>
      <c r="E40" s="15">
        <v>43339</v>
      </c>
      <c r="F40" s="16">
        <v>0.45300000000000001</v>
      </c>
      <c r="G40" s="16" t="s">
        <v>31</v>
      </c>
      <c r="H40" s="16" t="s">
        <v>31</v>
      </c>
      <c r="I40" s="16">
        <v>0.45300000000000001</v>
      </c>
      <c r="J40" s="16">
        <v>433.02</v>
      </c>
      <c r="K40" s="7"/>
      <c r="L40" s="7"/>
    </row>
    <row r="41" spans="1:12" ht="16.5" x14ac:dyDescent="0.25">
      <c r="A41" s="11">
        <v>22</v>
      </c>
      <c r="B41" s="12" t="s">
        <v>95</v>
      </c>
      <c r="C41" s="13" t="s">
        <v>96</v>
      </c>
      <c r="D41" s="14" t="s">
        <v>798</v>
      </c>
      <c r="E41" s="15">
        <v>43339</v>
      </c>
      <c r="F41" s="16">
        <v>4.6689999999999996</v>
      </c>
      <c r="G41" s="16" t="s">
        <v>31</v>
      </c>
      <c r="H41" s="16" t="s">
        <v>31</v>
      </c>
      <c r="I41" s="16">
        <v>4.6689999999999996</v>
      </c>
      <c r="J41" s="16">
        <v>4463.0690000000004</v>
      </c>
      <c r="K41" s="7"/>
      <c r="L41" s="7"/>
    </row>
    <row r="42" spans="1:12" ht="16.5" x14ac:dyDescent="0.25">
      <c r="A42" s="11">
        <v>23</v>
      </c>
      <c r="B42" s="12" t="s">
        <v>124</v>
      </c>
      <c r="C42" s="13" t="s">
        <v>125</v>
      </c>
      <c r="D42" s="14" t="s">
        <v>799</v>
      </c>
      <c r="E42" s="15">
        <v>43341</v>
      </c>
      <c r="F42" s="16">
        <v>0.21199999999999999</v>
      </c>
      <c r="G42" s="16" t="s">
        <v>31</v>
      </c>
      <c r="H42" s="16" t="s">
        <v>31</v>
      </c>
      <c r="I42" s="16">
        <v>0.21199999999999999</v>
      </c>
      <c r="J42" s="16">
        <v>202.65</v>
      </c>
      <c r="K42" s="7"/>
      <c r="L42" s="7"/>
    </row>
    <row r="43" spans="1:12" ht="16.5" x14ac:dyDescent="0.25">
      <c r="A43" s="11">
        <v>24</v>
      </c>
      <c r="B43" s="12" t="s">
        <v>293</v>
      </c>
      <c r="C43" s="13" t="s">
        <v>294</v>
      </c>
      <c r="D43" s="14" t="s">
        <v>800</v>
      </c>
      <c r="E43" s="15">
        <v>43339</v>
      </c>
      <c r="F43" s="16">
        <v>4.282</v>
      </c>
      <c r="G43" s="16">
        <v>4.0919999999999996</v>
      </c>
      <c r="H43" s="16">
        <v>4693.8209999999999</v>
      </c>
      <c r="I43" s="16">
        <v>0.19</v>
      </c>
      <c r="J43" s="16">
        <v>181.62</v>
      </c>
      <c r="K43" s="7"/>
      <c r="L43" s="7"/>
    </row>
    <row r="44" spans="1:12" ht="16.5" x14ac:dyDescent="0.25">
      <c r="A44" s="11">
        <v>25</v>
      </c>
      <c r="B44" s="12" t="s">
        <v>388</v>
      </c>
      <c r="C44" s="13" t="s">
        <v>389</v>
      </c>
      <c r="D44" s="14" t="s">
        <v>801</v>
      </c>
      <c r="E44" s="15">
        <v>43350</v>
      </c>
      <c r="F44" s="16">
        <v>5.14</v>
      </c>
      <c r="G44" s="16">
        <v>2.056</v>
      </c>
      <c r="H44" s="16">
        <v>2358.3809999999999</v>
      </c>
      <c r="I44" s="16">
        <v>3.0840000000000001</v>
      </c>
      <c r="J44" s="16">
        <v>2947.9769999999999</v>
      </c>
      <c r="K44" s="7"/>
      <c r="L44" s="7"/>
    </row>
    <row r="45" spans="1:12" ht="16.5" x14ac:dyDescent="0.25">
      <c r="A45" s="11">
        <v>26</v>
      </c>
      <c r="B45" s="12" t="s">
        <v>240</v>
      </c>
      <c r="C45" s="13" t="s">
        <v>241</v>
      </c>
      <c r="D45" s="14" t="s">
        <v>802</v>
      </c>
      <c r="E45" s="15">
        <v>43341</v>
      </c>
      <c r="F45" s="16">
        <v>2.4E-2</v>
      </c>
      <c r="G45" s="16" t="s">
        <v>31</v>
      </c>
      <c r="H45" s="16" t="s">
        <v>31</v>
      </c>
      <c r="I45" s="16">
        <v>2.4E-2</v>
      </c>
      <c r="J45" s="16">
        <v>22.940999999999999</v>
      </c>
      <c r="K45" s="7"/>
      <c r="L45" s="7"/>
    </row>
    <row r="46" spans="1:12" ht="16.5" x14ac:dyDescent="0.25">
      <c r="A46" s="11">
        <v>27</v>
      </c>
      <c r="B46" s="12" t="s">
        <v>418</v>
      </c>
      <c r="C46" s="13" t="s">
        <v>419</v>
      </c>
      <c r="D46" s="14" t="s">
        <v>803</v>
      </c>
      <c r="E46" s="15">
        <v>43339</v>
      </c>
      <c r="F46" s="16">
        <v>5.42</v>
      </c>
      <c r="G46" s="16" t="s">
        <v>31</v>
      </c>
      <c r="H46" s="16" t="s">
        <v>31</v>
      </c>
      <c r="I46" s="16">
        <v>5.42</v>
      </c>
      <c r="J46" s="16">
        <v>5180.9449999999997</v>
      </c>
      <c r="K46" s="7"/>
      <c r="L46" s="7"/>
    </row>
    <row r="47" spans="1:12" ht="16.5" x14ac:dyDescent="0.25">
      <c r="A47" s="11">
        <v>28</v>
      </c>
      <c r="B47" s="12" t="s">
        <v>366</v>
      </c>
      <c r="C47" s="13" t="s">
        <v>367</v>
      </c>
      <c r="D47" s="14" t="s">
        <v>804</v>
      </c>
      <c r="E47" s="15">
        <v>43339</v>
      </c>
      <c r="F47" s="16">
        <v>0.622</v>
      </c>
      <c r="G47" s="16" t="s">
        <v>31</v>
      </c>
      <c r="H47" s="16" t="s">
        <v>31</v>
      </c>
      <c r="I47" s="16">
        <v>0.622</v>
      </c>
      <c r="J47" s="16">
        <v>594.56600000000003</v>
      </c>
      <c r="K47" s="7"/>
      <c r="L47" s="7"/>
    </row>
    <row r="48" spans="1:12" ht="16.5" x14ac:dyDescent="0.25">
      <c r="A48" s="11">
        <v>29</v>
      </c>
      <c r="B48" s="12" t="s">
        <v>218</v>
      </c>
      <c r="C48" s="13" t="s">
        <v>219</v>
      </c>
      <c r="D48" s="14" t="s">
        <v>805</v>
      </c>
      <c r="E48" s="15">
        <v>43343</v>
      </c>
      <c r="F48" s="16">
        <v>1.2170000000000001</v>
      </c>
      <c r="G48" s="16" t="s">
        <v>31</v>
      </c>
      <c r="H48" s="16" t="s">
        <v>31</v>
      </c>
      <c r="I48" s="16">
        <v>1.2170000000000001</v>
      </c>
      <c r="J48" s="16">
        <v>1163.3230000000001</v>
      </c>
      <c r="K48" s="7"/>
      <c r="L48" s="7"/>
    </row>
    <row r="49" spans="1:12" ht="16.5" x14ac:dyDescent="0.25">
      <c r="A49" s="11">
        <v>30</v>
      </c>
      <c r="B49" s="12" t="s">
        <v>265</v>
      </c>
      <c r="C49" s="13" t="s">
        <v>266</v>
      </c>
      <c r="D49" s="14" t="s">
        <v>806</v>
      </c>
      <c r="E49" s="15">
        <v>43339</v>
      </c>
      <c r="F49" s="16">
        <v>0.13600000000000001</v>
      </c>
      <c r="G49" s="16" t="s">
        <v>31</v>
      </c>
      <c r="H49" s="16" t="s">
        <v>31</v>
      </c>
      <c r="I49" s="16">
        <v>0.13600000000000001</v>
      </c>
      <c r="J49" s="16">
        <v>130.00200000000001</v>
      </c>
      <c r="K49" s="7"/>
      <c r="L49" s="7"/>
    </row>
    <row r="50" spans="1:12" ht="16.5" x14ac:dyDescent="0.25">
      <c r="A50" s="11">
        <v>31</v>
      </c>
      <c r="B50" s="12" t="s">
        <v>209</v>
      </c>
      <c r="C50" s="13" t="s">
        <v>210</v>
      </c>
      <c r="D50" s="14" t="s">
        <v>807</v>
      </c>
      <c r="E50" s="15">
        <v>43341</v>
      </c>
      <c r="F50" s="16">
        <v>1.0900000000000001</v>
      </c>
      <c r="G50" s="16" t="s">
        <v>31</v>
      </c>
      <c r="H50" s="16" t="s">
        <v>31</v>
      </c>
      <c r="I50" s="16">
        <v>1.0900000000000001</v>
      </c>
      <c r="J50" s="16">
        <v>1041.924</v>
      </c>
      <c r="K50" s="7"/>
      <c r="L50" s="7"/>
    </row>
    <row r="51" spans="1:12" ht="16.5" x14ac:dyDescent="0.25">
      <c r="A51" s="11">
        <v>32</v>
      </c>
      <c r="B51" s="12" t="s">
        <v>77</v>
      </c>
      <c r="C51" s="13" t="s">
        <v>78</v>
      </c>
      <c r="D51" s="14" t="s">
        <v>808</v>
      </c>
      <c r="E51" s="15">
        <v>43341</v>
      </c>
      <c r="F51" s="16">
        <v>0.107</v>
      </c>
      <c r="G51" s="16" t="s">
        <v>31</v>
      </c>
      <c r="H51" s="16" t="s">
        <v>31</v>
      </c>
      <c r="I51" s="16">
        <v>0.107</v>
      </c>
      <c r="J51" s="16">
        <v>102.28100000000001</v>
      </c>
      <c r="K51" s="7"/>
      <c r="L51" s="7"/>
    </row>
    <row r="52" spans="1:12" ht="16.5" x14ac:dyDescent="0.25">
      <c r="A52" s="11">
        <v>33</v>
      </c>
      <c r="B52" s="12" t="s">
        <v>200</v>
      </c>
      <c r="C52" s="13" t="s">
        <v>201</v>
      </c>
      <c r="D52" s="14" t="s">
        <v>809</v>
      </c>
      <c r="E52" s="15">
        <v>43350</v>
      </c>
      <c r="F52" s="16">
        <v>0.154</v>
      </c>
      <c r="G52" s="16" t="s">
        <v>31</v>
      </c>
      <c r="H52" s="16" t="s">
        <v>31</v>
      </c>
      <c r="I52" s="16">
        <v>0.154</v>
      </c>
      <c r="J52" s="16">
        <v>147.208</v>
      </c>
      <c r="K52" s="7"/>
      <c r="L52" s="7"/>
    </row>
    <row r="53" spans="1:12" ht="16.5" x14ac:dyDescent="0.25">
      <c r="A53" s="11">
        <v>34</v>
      </c>
      <c r="B53" s="12" t="s">
        <v>215</v>
      </c>
      <c r="C53" s="13" t="s">
        <v>216</v>
      </c>
      <c r="D53" s="14" t="s">
        <v>810</v>
      </c>
      <c r="E53" s="15">
        <v>43343</v>
      </c>
      <c r="F53" s="16">
        <v>1.6830000000000001</v>
      </c>
      <c r="G53" s="16" t="s">
        <v>31</v>
      </c>
      <c r="H53" s="16" t="s">
        <v>31</v>
      </c>
      <c r="I53" s="16">
        <v>1.6830000000000001</v>
      </c>
      <c r="J53" s="16">
        <v>1608.769</v>
      </c>
      <c r="K53" s="7"/>
      <c r="L53" s="7"/>
    </row>
    <row r="54" spans="1:12" ht="33" x14ac:dyDescent="0.25">
      <c r="A54" s="11">
        <v>35</v>
      </c>
      <c r="B54" s="12" t="s">
        <v>251</v>
      </c>
      <c r="C54" s="13" t="s">
        <v>252</v>
      </c>
      <c r="D54" s="14" t="s">
        <v>811</v>
      </c>
      <c r="E54" s="15">
        <v>43342</v>
      </c>
      <c r="F54" s="16">
        <v>9.6000000000000002E-2</v>
      </c>
      <c r="G54" s="16" t="s">
        <v>31</v>
      </c>
      <c r="H54" s="16" t="s">
        <v>31</v>
      </c>
      <c r="I54" s="16">
        <v>9.6000000000000002E-2</v>
      </c>
      <c r="J54" s="16">
        <v>91.766000000000005</v>
      </c>
      <c r="K54" s="7"/>
      <c r="L54" s="7"/>
    </row>
    <row r="55" spans="1:12" ht="16.5" x14ac:dyDescent="0.25">
      <c r="A55" s="11">
        <v>36</v>
      </c>
      <c r="B55" s="12" t="s">
        <v>80</v>
      </c>
      <c r="C55" s="13" t="s">
        <v>81</v>
      </c>
      <c r="D55" s="14" t="s">
        <v>812</v>
      </c>
      <c r="E55" s="15">
        <v>43349</v>
      </c>
      <c r="F55" s="16">
        <v>2.5999999999999999E-2</v>
      </c>
      <c r="G55" s="16" t="s">
        <v>31</v>
      </c>
      <c r="H55" s="16" t="s">
        <v>31</v>
      </c>
      <c r="I55" s="16">
        <v>2.5999999999999999E-2</v>
      </c>
      <c r="J55" s="16">
        <v>24.853000000000002</v>
      </c>
      <c r="K55" s="7"/>
      <c r="L55" s="7"/>
    </row>
    <row r="56" spans="1:12" ht="16.5" x14ac:dyDescent="0.25">
      <c r="A56" s="11">
        <v>37</v>
      </c>
      <c r="B56" s="12" t="s">
        <v>62</v>
      </c>
      <c r="C56" s="13" t="s">
        <v>63</v>
      </c>
      <c r="D56" s="14" t="s">
        <v>813</v>
      </c>
      <c r="E56" s="15">
        <v>43341</v>
      </c>
      <c r="F56" s="16">
        <v>3.4940000000000002</v>
      </c>
      <c r="G56" s="16" t="s">
        <v>31</v>
      </c>
      <c r="H56" s="16" t="s">
        <v>31</v>
      </c>
      <c r="I56" s="16">
        <v>3.4940000000000002</v>
      </c>
      <c r="J56" s="16">
        <v>3339.893</v>
      </c>
      <c r="K56" s="7"/>
      <c r="L56" s="7"/>
    </row>
    <row r="57" spans="1:12" ht="16.5" x14ac:dyDescent="0.25">
      <c r="A57" s="11">
        <v>38</v>
      </c>
      <c r="B57" s="12" t="s">
        <v>814</v>
      </c>
      <c r="C57" s="13" t="s">
        <v>815</v>
      </c>
      <c r="D57" s="14" t="s">
        <v>816</v>
      </c>
      <c r="E57" s="15">
        <v>43341</v>
      </c>
      <c r="F57" s="16">
        <v>0.24199999999999999</v>
      </c>
      <c r="G57" s="16" t="s">
        <v>31</v>
      </c>
      <c r="H57" s="16" t="s">
        <v>31</v>
      </c>
      <c r="I57" s="16">
        <v>0.24199999999999999</v>
      </c>
      <c r="J57" s="16">
        <v>231.32599999999999</v>
      </c>
      <c r="K57" s="7"/>
      <c r="L57" s="7"/>
    </row>
    <row r="58" spans="1:12" ht="16.5" x14ac:dyDescent="0.25">
      <c r="A58" s="11">
        <v>39</v>
      </c>
      <c r="B58" s="12" t="s">
        <v>246</v>
      </c>
      <c r="C58" s="13" t="s">
        <v>247</v>
      </c>
      <c r="D58" s="14" t="s">
        <v>817</v>
      </c>
      <c r="E58" s="15">
        <v>43339</v>
      </c>
      <c r="F58" s="16">
        <v>1.5089999999999999</v>
      </c>
      <c r="G58" s="16" t="s">
        <v>31</v>
      </c>
      <c r="H58" s="16" t="s">
        <v>31</v>
      </c>
      <c r="I58" s="16">
        <v>1.5089999999999999</v>
      </c>
      <c r="J58" s="16">
        <v>1442.444</v>
      </c>
      <c r="K58" s="7"/>
      <c r="L58" s="7"/>
    </row>
    <row r="59" spans="1:12" ht="16.5" x14ac:dyDescent="0.25">
      <c r="A59" s="11">
        <v>40</v>
      </c>
      <c r="B59" s="12" t="s">
        <v>86</v>
      </c>
      <c r="C59" s="13" t="s">
        <v>87</v>
      </c>
      <c r="D59" s="14" t="s">
        <v>818</v>
      </c>
      <c r="E59" s="15">
        <v>43339</v>
      </c>
      <c r="F59" s="19">
        <v>2.048</v>
      </c>
      <c r="G59" s="19" t="s">
        <v>31</v>
      </c>
      <c r="H59" s="19" t="s">
        <v>31</v>
      </c>
      <c r="I59" s="19">
        <v>2.048</v>
      </c>
      <c r="J59" s="19">
        <v>1957.671</v>
      </c>
      <c r="K59" s="7"/>
      <c r="L59" s="7"/>
    </row>
    <row r="60" spans="1:12" ht="16.5" x14ac:dyDescent="0.25">
      <c r="A60" s="11">
        <v>41</v>
      </c>
      <c r="B60" s="12" t="s">
        <v>233</v>
      </c>
      <c r="C60" s="13" t="s">
        <v>234</v>
      </c>
      <c r="D60" s="14" t="s">
        <v>819</v>
      </c>
      <c r="E60" s="15">
        <v>43343</v>
      </c>
      <c r="F60" s="16">
        <v>0.47799999999999998</v>
      </c>
      <c r="G60" s="16" t="s">
        <v>31</v>
      </c>
      <c r="H60" s="16" t="s">
        <v>31</v>
      </c>
      <c r="I60" s="16">
        <v>0.47799999999999998</v>
      </c>
      <c r="J60" s="16">
        <v>456.91699999999997</v>
      </c>
      <c r="K60" s="7"/>
      <c r="L60" s="7"/>
    </row>
    <row r="61" spans="1:12" ht="16.5" x14ac:dyDescent="0.25">
      <c r="A61" s="11">
        <v>42</v>
      </c>
      <c r="B61" s="12" t="s">
        <v>254</v>
      </c>
      <c r="C61" s="13" t="s">
        <v>255</v>
      </c>
      <c r="D61" s="14" t="s">
        <v>820</v>
      </c>
      <c r="E61" s="15">
        <v>43343</v>
      </c>
      <c r="F61" s="16">
        <v>4.3719999999999999</v>
      </c>
      <c r="G61" s="16" t="s">
        <v>31</v>
      </c>
      <c r="H61" s="16" t="s">
        <v>31</v>
      </c>
      <c r="I61" s="16">
        <v>4.3719999999999999</v>
      </c>
      <c r="J61" s="16">
        <v>4179.1679999999997</v>
      </c>
      <c r="K61" s="7"/>
      <c r="L61" s="7"/>
    </row>
    <row r="62" spans="1:12" ht="16.5" x14ac:dyDescent="0.25">
      <c r="A62" s="11">
        <v>43</v>
      </c>
      <c r="B62" s="12" t="s">
        <v>89</v>
      </c>
      <c r="C62" s="13" t="s">
        <v>90</v>
      </c>
      <c r="D62" s="14" t="s">
        <v>821</v>
      </c>
      <c r="E62" s="15">
        <v>43339</v>
      </c>
      <c r="F62" s="16">
        <v>1.5389999999999999</v>
      </c>
      <c r="G62" s="16" t="s">
        <v>31</v>
      </c>
      <c r="H62" s="16" t="s">
        <v>31</v>
      </c>
      <c r="I62" s="16">
        <v>1.5389999999999999</v>
      </c>
      <c r="J62" s="16">
        <v>1471.1210000000001</v>
      </c>
      <c r="K62" s="7"/>
      <c r="L62" s="7"/>
    </row>
    <row r="63" spans="1:12" ht="16.5" x14ac:dyDescent="0.25">
      <c r="A63" s="11">
        <v>44</v>
      </c>
      <c r="B63" s="12" t="s">
        <v>203</v>
      </c>
      <c r="C63" s="13" t="s">
        <v>204</v>
      </c>
      <c r="D63" s="14" t="s">
        <v>822</v>
      </c>
      <c r="E63" s="15">
        <v>43339</v>
      </c>
      <c r="F63" s="16">
        <v>6.0049999999999999</v>
      </c>
      <c r="G63" s="16" t="s">
        <v>31</v>
      </c>
      <c r="H63" s="16" t="s">
        <v>31</v>
      </c>
      <c r="I63" s="16">
        <v>6.0049999999999999</v>
      </c>
      <c r="J63" s="16">
        <v>5740.143</v>
      </c>
      <c r="K63" s="7"/>
      <c r="L63" s="7"/>
    </row>
    <row r="64" spans="1:12" ht="33" x14ac:dyDescent="0.25">
      <c r="A64" s="32">
        <v>45</v>
      </c>
      <c r="B64" s="33" t="s">
        <v>101</v>
      </c>
      <c r="C64" s="34"/>
      <c r="D64" s="35"/>
      <c r="E64" s="36"/>
      <c r="F64" s="37">
        <v>4.6999999999997044E-2</v>
      </c>
      <c r="G64" s="37" t="s">
        <v>31</v>
      </c>
      <c r="H64" s="37" t="s">
        <v>31</v>
      </c>
      <c r="I64" s="37">
        <v>4.6999999999997044E-2</v>
      </c>
      <c r="J64" s="37">
        <v>44.927</v>
      </c>
      <c r="K64" s="7"/>
      <c r="L64" s="7"/>
    </row>
    <row r="65" spans="1:12" ht="16.5" x14ac:dyDescent="0.25">
      <c r="A65" s="11"/>
      <c r="B65" s="12"/>
      <c r="C65" s="13"/>
      <c r="D65" s="14"/>
      <c r="E65" s="15"/>
      <c r="F65" s="16">
        <v>100</v>
      </c>
      <c r="G65" s="16">
        <v>10.566599999999998</v>
      </c>
      <c r="H65" s="16">
        <f>SUM(H20:H64)</f>
        <v>12120.657999999999</v>
      </c>
      <c r="I65" s="16">
        <v>87.385400000000004</v>
      </c>
      <c r="J65" s="16">
        <f>SUM(J20:J64)</f>
        <v>85488.842000000004</v>
      </c>
      <c r="K65" s="21">
        <f>H65+J65</f>
        <v>97609.5</v>
      </c>
      <c r="L65" s="7"/>
    </row>
    <row r="66" spans="1:12" ht="16.5" x14ac:dyDescent="0.25">
      <c r="A66" s="11"/>
      <c r="B66" s="12" t="s">
        <v>102</v>
      </c>
      <c r="C66" s="13"/>
      <c r="D66" s="14"/>
      <c r="E66" s="15"/>
      <c r="F66" s="16"/>
      <c r="G66" s="16" t="s">
        <v>31</v>
      </c>
      <c r="H66" s="16"/>
      <c r="I66" s="16" t="s">
        <v>31</v>
      </c>
      <c r="J66" s="16">
        <v>97609.501000000018</v>
      </c>
      <c r="K66" s="7"/>
      <c r="L66" s="7"/>
    </row>
    <row r="67" spans="1:12" ht="16.5" x14ac:dyDescent="0.25">
      <c r="A67" s="11"/>
      <c r="B67" s="12" t="s">
        <v>103</v>
      </c>
      <c r="C67" s="13"/>
      <c r="D67" s="14"/>
      <c r="E67" s="15"/>
      <c r="F67" s="16"/>
      <c r="G67" s="16" t="s">
        <v>31</v>
      </c>
      <c r="H67" s="16"/>
      <c r="I67" s="16" t="s">
        <v>31</v>
      </c>
      <c r="J67" s="20">
        <v>97609.5</v>
      </c>
      <c r="K67" s="31">
        <f>J67-J64</f>
        <v>97564.573000000004</v>
      </c>
      <c r="L67" s="7"/>
    </row>
    <row r="68" spans="1:12" x14ac:dyDescent="0.25">
      <c r="J68" s="18">
        <f>J67-J66</f>
        <v>-1.0000000183936208E-3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24</vt:i4>
      </vt:variant>
    </vt:vector>
  </HeadingPairs>
  <TitlesOfParts>
    <vt:vector size="36" baseType="lpstr">
      <vt:lpstr>В-Сах</vt:lpstr>
      <vt:lpstr>З-Б</vt:lpstr>
      <vt:lpstr>З-К</vt:lpstr>
      <vt:lpstr>З-Сах</vt:lpstr>
      <vt:lpstr>Караг</vt:lpstr>
      <vt:lpstr>К-К</vt:lpstr>
      <vt:lpstr>П-К</vt:lpstr>
      <vt:lpstr>Приморье</vt:lpstr>
      <vt:lpstr>С-Кур</vt:lpstr>
      <vt:lpstr>СОМ</vt:lpstr>
      <vt:lpstr>Чукотская</vt:lpstr>
      <vt:lpstr>Ю-Кур</vt:lpstr>
      <vt:lpstr>'В-Сах'!_РАСЧЕТ_по_Прил_4</vt:lpstr>
      <vt:lpstr>'З-Б'!_РАСЧЕТ_по_Прил_4</vt:lpstr>
      <vt:lpstr>'З-К'!_РАСЧЕТ_по_Прил_4</vt:lpstr>
      <vt:lpstr>'З-Сах'!_РАСЧЕТ_по_Прил_4</vt:lpstr>
      <vt:lpstr>Караг!_РАСЧЕТ_по_Прил_4</vt:lpstr>
      <vt:lpstr>'К-К'!_РАСЧЕТ_по_Прил_4</vt:lpstr>
      <vt:lpstr>'П-К'!_РАСЧЕТ_по_Прил_4</vt:lpstr>
      <vt:lpstr>Приморье!_РАСЧЕТ_по_Прил_4</vt:lpstr>
      <vt:lpstr>'С-Кур'!_РАСЧЕТ_по_Прил_4</vt:lpstr>
      <vt:lpstr>СОМ!_РАСЧЕТ_по_Прил_4</vt:lpstr>
      <vt:lpstr>Чукотская!_РАСЧЕТ_по_Прил_4</vt:lpstr>
      <vt:lpstr>'Ю-Кур'!_РАСЧЕТ_по_Прил_4</vt:lpstr>
      <vt:lpstr>'В-Сах'!Заголовки_для_печати</vt:lpstr>
      <vt:lpstr>'З-Б'!Заголовки_для_печати</vt:lpstr>
      <vt:lpstr>'З-К'!Заголовки_для_печати</vt:lpstr>
      <vt:lpstr>'З-Сах'!Заголовки_для_печати</vt:lpstr>
      <vt:lpstr>Караг!Заголовки_для_печати</vt:lpstr>
      <vt:lpstr>'К-К'!Заголовки_для_печати</vt:lpstr>
      <vt:lpstr>'П-К'!Заголовки_для_печати</vt:lpstr>
      <vt:lpstr>Приморье!Заголовки_для_печати</vt:lpstr>
      <vt:lpstr>'С-Кур'!Заголовки_для_печати</vt:lpstr>
      <vt:lpstr>СОМ!Заголовки_для_печати</vt:lpstr>
      <vt:lpstr>Чукотская!Заголовки_для_печати</vt:lpstr>
      <vt:lpstr>'Ю-Кур'!Заголовки_для_печати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2018-12-03T14:07:25Z</cp:lastPrinted>
  <dcterms:created xsi:type="dcterms:W3CDTF">2018-11-09T14:38:57Z</dcterms:created>
  <dcterms:modified xsi:type="dcterms:W3CDTF">2019-01-16T11:43:59Z</dcterms:modified>
</cp:coreProperties>
</file>