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7610" windowHeight="9210" activeTab="2"/>
  </bookViews>
  <sheets>
    <sheet name="В-Сах" sheetId="2" r:id="rId1"/>
    <sheet name="З-К" sheetId="3" r:id="rId2"/>
    <sheet name="З-Сах" sheetId="4" r:id="rId3"/>
    <sheet name="Караг" sheetId="5" r:id="rId4"/>
    <sheet name="К-К" sheetId="6" r:id="rId5"/>
    <sheet name="П-К" sheetId="7" r:id="rId6"/>
    <sheet name="С-Кур" sheetId="8" r:id="rId7"/>
    <sheet name="Ю-Кур" sheetId="9" r:id="rId8"/>
  </sheets>
  <definedNames>
    <definedName name="_РАСЧЕТ_по_Прил_4" localSheetId="0">'В-Сах'!$B$18:$J$35</definedName>
    <definedName name="_РАСЧЕТ_по_Прил_4" localSheetId="1">'З-К'!$B$18:$J$48</definedName>
    <definedName name="_РАСЧЕТ_по_Прил_4" localSheetId="2">'З-Сах'!$B$18:$J$32</definedName>
    <definedName name="_РАСЧЕТ_по_Прил_4" localSheetId="3">Караг!$B$18:$J$36</definedName>
    <definedName name="_РАСЧЕТ_по_Прил_4" localSheetId="4">'К-К'!$B$18:$J$62</definedName>
    <definedName name="_РАСЧЕТ_по_Прил_4" localSheetId="5">'П-К'!$B$18:$J$71</definedName>
    <definedName name="_РАСЧЕТ_по_Прил_4" localSheetId="6">'С-Кур'!$B$18:$J$34</definedName>
    <definedName name="_РАСЧЕТ_по_Прил_4" localSheetId="7">'Ю-Кур'!$B$18:$J$32</definedName>
    <definedName name="_РАСЧЕТ_по_Прил_4">#REF!</definedName>
    <definedName name="_xlnm._FilterDatabase" localSheetId="0" hidden="1">'В-Сах'!$B$18:$J$18</definedName>
    <definedName name="_xlnm._FilterDatabase" localSheetId="1" hidden="1">'З-К'!$B$18:$J$18</definedName>
    <definedName name="_xlnm._FilterDatabase" localSheetId="2" hidden="1">'З-Сах'!$B$18:$J$18</definedName>
    <definedName name="_xlnm._FilterDatabase" localSheetId="3" hidden="1">Караг!$B$18:$J$18</definedName>
    <definedName name="_xlnm._FilterDatabase" localSheetId="4" hidden="1">'К-К'!$B$18:$J$18</definedName>
    <definedName name="_xlnm._FilterDatabase" localSheetId="5" hidden="1">'П-К'!$B$18:$J$18</definedName>
    <definedName name="_xlnm._FilterDatabase" localSheetId="6" hidden="1">'С-Кур'!$B$18:$J$18</definedName>
    <definedName name="_xlnm._FilterDatabase" localSheetId="7" hidden="1">'Ю-Кур'!$B$18:$J$18</definedName>
    <definedName name="_xlnm.Print_Titles" localSheetId="0">'В-Сах'!$19:$19</definedName>
    <definedName name="_xlnm.Print_Titles" localSheetId="1">'З-К'!$19:$19</definedName>
    <definedName name="_xlnm.Print_Titles" localSheetId="2">'З-Сах'!$19:$19</definedName>
    <definedName name="_xlnm.Print_Titles" localSheetId="3">Караг!$19:$19</definedName>
    <definedName name="_xlnm.Print_Titles" localSheetId="4">'К-К'!$19:$19</definedName>
    <definedName name="_xlnm.Print_Titles" localSheetId="5">'П-К'!$19:$19</definedName>
    <definedName name="_xlnm.Print_Titles" localSheetId="6">'С-Кур'!$19:$19</definedName>
    <definedName name="_xlnm.Print_Titles" localSheetId="7">'Ю-Кур'!$19:$19</definedName>
  </definedNames>
  <calcPr calcId="145621"/>
</workbook>
</file>

<file path=xl/calcChain.xml><?xml version="1.0" encoding="utf-8"?>
<calcChain xmlns="http://schemas.openxmlformats.org/spreadsheetml/2006/main">
  <c r="L46" i="3" l="1"/>
  <c r="K71" i="7"/>
  <c r="K61" i="6"/>
  <c r="K34" i="2"/>
  <c r="J33" i="2"/>
  <c r="I33" i="2"/>
  <c r="H33" i="2"/>
  <c r="G33" i="2"/>
  <c r="H32" i="3" l="1"/>
  <c r="H46" i="3"/>
  <c r="K46" i="3" s="1"/>
  <c r="K48" i="3" s="1"/>
  <c r="J46" i="3"/>
  <c r="J49" i="3"/>
  <c r="J29" i="4"/>
  <c r="J30" i="4"/>
  <c r="K30" i="4" s="1"/>
  <c r="H30" i="4"/>
  <c r="J33" i="4"/>
  <c r="J28" i="5"/>
  <c r="J34" i="5" s="1"/>
  <c r="H34" i="5"/>
  <c r="J37" i="5"/>
  <c r="J57" i="7"/>
  <c r="K57" i="7" s="1"/>
  <c r="H51" i="7"/>
  <c r="K48" i="7"/>
  <c r="H69" i="7"/>
  <c r="J72" i="7"/>
  <c r="H20" i="9"/>
  <c r="J30" i="9"/>
  <c r="H30" i="9"/>
  <c r="K30" i="9" s="1"/>
  <c r="J33" i="9"/>
  <c r="J69" i="7" l="1"/>
  <c r="K69" i="7" s="1"/>
  <c r="K34" i="5"/>
  <c r="K36" i="5" s="1"/>
</calcChain>
</file>

<file path=xl/sharedStrings.xml><?xml version="1.0" encoding="utf-8"?>
<sst xmlns="http://schemas.openxmlformats.org/spreadsheetml/2006/main" count="1132" uniqueCount="422">
  <si>
    <t>Приложение №4</t>
  </si>
  <si>
    <t>к приказу Росрыболовства</t>
  </si>
  <si>
    <t>утвержденного применительно к квоте добычи (вылова) водных биологических ресурсов во внутренних морских</t>
  </si>
  <si>
    <t>водах Российской Федерации, в территориальном море Российской Федерации, на континентальном шельфе</t>
  </si>
  <si>
    <t xml:space="preserve">№ 
п/п
</t>
  </si>
  <si>
    <t>Наименование заявителя</t>
  </si>
  <si>
    <t>ИНН</t>
  </si>
  <si>
    <t>Размер части общего допустимого улова, тонн</t>
  </si>
  <si>
    <t>Вид водного биологического ресурса</t>
  </si>
  <si>
    <t>Размер доли  в %</t>
  </si>
  <si>
    <t>прибрежного рыболовства</t>
  </si>
  <si>
    <t>промышленного рыболовства</t>
  </si>
  <si>
    <t xml:space="preserve">доля в %, указанная 
в заявлении
</t>
  </si>
  <si>
    <t>Наименование рыбохозяйственного бассейна</t>
  </si>
  <si>
    <t>Район добычи (вылова) водного биологического ресурса</t>
  </si>
  <si>
    <t>Реквизиты договора о закреплении доли квоты добычи (вылова) водных биологических ресурсов</t>
  </si>
  <si>
    <t>№       договора</t>
  </si>
  <si>
    <t>Дата заключения договора</t>
  </si>
  <si>
    <t xml:space="preserve">Расчет объема части общего допустимого улова, утвержденного применительно к квоте добычи (вылова) водных биологических ресурсов в морских водах,                            при осуществлении 
</t>
  </si>
  <si>
    <t>Расчет объема части общего допустимого улова конкретного вида водного биологического ресурса,</t>
  </si>
  <si>
    <t>Российской Федерации, в исключительной экономической зоне Российской Федерации, Каспийском море</t>
  </si>
  <si>
    <t>(далее - квота добычи (вылова) водных биологических ресурсов в морских водах) для каждого лица,</t>
  </si>
  <si>
    <t xml:space="preserve"> с которым заключен договор о закреплении доли квоты добычи (вылова) водных биоресурсов в морских водах,  </t>
  </si>
  <si>
    <t>для осуществления прибрежного рыболовства и (или) осуществления промышленного рыболовства</t>
  </si>
  <si>
    <t>от "___"________ 2018 г. №___</t>
  </si>
  <si>
    <t>Камбалы дальневосточные</t>
  </si>
  <si>
    <t>Дальневосточный рыбохозяйственный бассейн</t>
  </si>
  <si>
    <t>Восточно-Сахалинская подзона</t>
  </si>
  <si>
    <t>ООО «Поронайский зверосовхоз»</t>
  </si>
  <si>
    <t>6507010423</t>
  </si>
  <si>
    <t>ДВ-М-124</t>
  </si>
  <si>
    <t>-</t>
  </si>
  <si>
    <t>ООО «РК им. Кирова»</t>
  </si>
  <si>
    <t>6504006429</t>
  </si>
  <si>
    <t>ДВ-М-131</t>
  </si>
  <si>
    <t>ООО «Мираж»</t>
  </si>
  <si>
    <t>6503006698</t>
  </si>
  <si>
    <t>ДВ-М-130</t>
  </si>
  <si>
    <t>ООО «РЫБАК»</t>
  </si>
  <si>
    <t>6512002918</t>
  </si>
  <si>
    <t>ДВ-М-129</t>
  </si>
  <si>
    <t>ООО «Восток-Фиш-КЛ»</t>
  </si>
  <si>
    <t>6504018664</t>
  </si>
  <si>
    <t>ДВ-М-128</t>
  </si>
  <si>
    <t>ООО «КУК»</t>
  </si>
  <si>
    <t>6501231095</t>
  </si>
  <si>
    <t>ДВ-М-127</t>
  </si>
  <si>
    <t>ООО «Дионис»</t>
  </si>
  <si>
    <t>6501249293</t>
  </si>
  <si>
    <t>ДВ-М-132</t>
  </si>
  <si>
    <t>ООО «Альбатрос Ко. ЛТД»</t>
  </si>
  <si>
    <t>6501189171</t>
  </si>
  <si>
    <t>ДВ-М-125</t>
  </si>
  <si>
    <t>ООО «Путина-2»</t>
  </si>
  <si>
    <t>6507021922</t>
  </si>
  <si>
    <t>ДВ-М-123</t>
  </si>
  <si>
    <t>ООО «Восток-Ноглики»</t>
  </si>
  <si>
    <t>6513000769</t>
  </si>
  <si>
    <t>ДВ-М-122</t>
  </si>
  <si>
    <t>СПК «РК «Дружба»</t>
  </si>
  <si>
    <t>6507000094</t>
  </si>
  <si>
    <t>ДВ-М-121</t>
  </si>
  <si>
    <t>ООО «Приморская рыболовная компания»</t>
  </si>
  <si>
    <t>6501221019</t>
  </si>
  <si>
    <t>ДВ-М-126</t>
  </si>
  <si>
    <t>Изъятые, нераспределенные доли/квоты</t>
  </si>
  <si>
    <t>ОДУсумма</t>
  </si>
  <si>
    <t>ОДУутв</t>
  </si>
  <si>
    <t>Западно-Камчатская подзона</t>
  </si>
  <si>
    <t>ООО «Охотское»</t>
  </si>
  <si>
    <t>2543053560</t>
  </si>
  <si>
    <t>ДВ-М-148</t>
  </si>
  <si>
    <t>АО «РКЗ «Командор»</t>
  </si>
  <si>
    <t>4108003188</t>
  </si>
  <si>
    <t>ДВ-М-134</t>
  </si>
  <si>
    <t>ИП Гескин Андрей Дмитриевич</t>
  </si>
  <si>
    <t>410100930720</t>
  </si>
  <si>
    <t>ДВ-М-135</t>
  </si>
  <si>
    <t>ОАО «Колхоз Октябрь»</t>
  </si>
  <si>
    <t>4107002304</t>
  </si>
  <si>
    <t>ДВ-М-136</t>
  </si>
  <si>
    <t>ООО «Азов»</t>
  </si>
  <si>
    <t>4108002191</t>
  </si>
  <si>
    <t>ДВ-М-137</t>
  </si>
  <si>
    <t>ООО «Антей»</t>
  </si>
  <si>
    <t>2704007990</t>
  </si>
  <si>
    <t>ДВ-М-138</t>
  </si>
  <si>
    <t>ООО «Валтэн Западный»</t>
  </si>
  <si>
    <t>8203011235</t>
  </si>
  <si>
    <t>ДВ-М-139</t>
  </si>
  <si>
    <t>ООО «Витязь-Авто»</t>
  </si>
  <si>
    <t>4101081250</t>
  </si>
  <si>
    <t>ДВ-М-140</t>
  </si>
  <si>
    <t>ООО «Западное»</t>
  </si>
  <si>
    <t>4107002456</t>
  </si>
  <si>
    <t>ДВ-М-141</t>
  </si>
  <si>
    <t>ООО «Западный лиман»</t>
  </si>
  <si>
    <t>4105040865</t>
  </si>
  <si>
    <t>ДВ-М-142</t>
  </si>
  <si>
    <t>ООО «Ивнинг Стар»</t>
  </si>
  <si>
    <t>8202016713</t>
  </si>
  <si>
    <t>ДВ-М-143</t>
  </si>
  <si>
    <t>АО «МСК Востоктранссервис»</t>
  </si>
  <si>
    <t>2538003718</t>
  </si>
  <si>
    <t>ДВ-М-133</t>
  </si>
  <si>
    <t>ООО «Октябрьский-1»</t>
  </si>
  <si>
    <t>4101161435</t>
  </si>
  <si>
    <t>ДВ-М-145</t>
  </si>
  <si>
    <t>ООО «Октябрьский рыбокомбинат»</t>
  </si>
  <si>
    <t>4108003491</t>
  </si>
  <si>
    <t>ДВ-М-146</t>
  </si>
  <si>
    <t>ООО «Оникс»</t>
  </si>
  <si>
    <t>4101147141</t>
  </si>
  <si>
    <t>ДВ-М-147</t>
  </si>
  <si>
    <t>ООО «Поларис»</t>
  </si>
  <si>
    <t>4101138370</t>
  </si>
  <si>
    <t>ДВ-М-149</t>
  </si>
  <si>
    <t>ООО «Поллукс»</t>
  </si>
  <si>
    <t>8200001479</t>
  </si>
  <si>
    <t>ДВ-М-150</t>
  </si>
  <si>
    <t>ООО «Рыбак Коврана»</t>
  </si>
  <si>
    <t>4101171095</t>
  </si>
  <si>
    <t>ДВ-М-151</t>
  </si>
  <si>
    <t>ООО Артель «Народы Севера»</t>
  </si>
  <si>
    <t>4108006887</t>
  </si>
  <si>
    <t>ДВ-М-152</t>
  </si>
  <si>
    <t>ООО «Северные промыслы»</t>
  </si>
  <si>
    <t>4100019115</t>
  </si>
  <si>
    <t>ДВ-М-153</t>
  </si>
  <si>
    <t>ООО «Сфера Марин»</t>
  </si>
  <si>
    <t>4101133011</t>
  </si>
  <si>
    <t>ДВ-М-154</t>
  </si>
  <si>
    <t>ООО «Юния»</t>
  </si>
  <si>
    <t>4100009251</t>
  </si>
  <si>
    <t>ДВ-М-155</t>
  </si>
  <si>
    <t>ООО РК «Крутогоровское»</t>
  </si>
  <si>
    <t>4101094570</t>
  </si>
  <si>
    <t>ДВ-М-156</t>
  </si>
  <si>
    <t>ООО «Кристалл плюс»</t>
  </si>
  <si>
    <t>4101128396</t>
  </si>
  <si>
    <t>ДВ-М-144</t>
  </si>
  <si>
    <t>Рыболовецкий колхоз им. В.И. Ленина</t>
  </si>
  <si>
    <t>4101016808</t>
  </si>
  <si>
    <t>ДВ-М-157</t>
  </si>
  <si>
    <t xml:space="preserve">Западно-Сахалинская подзона </t>
  </si>
  <si>
    <t>ООО «Зюйд-Вест»</t>
  </si>
  <si>
    <t>6508006155</t>
  </si>
  <si>
    <t>ДВ-М-158</t>
  </si>
  <si>
    <t>ООО «2-ой Рыбозавод»</t>
  </si>
  <si>
    <t>6509008370</t>
  </si>
  <si>
    <t>ДВ-М-159</t>
  </si>
  <si>
    <t>ООО «Прибой-Восток»</t>
  </si>
  <si>
    <t>6504018696</t>
  </si>
  <si>
    <t>ДВ-М-160</t>
  </si>
  <si>
    <t>ООО «Залив Деланеля»</t>
  </si>
  <si>
    <t>6509023523</t>
  </si>
  <si>
    <t>ДВ-М-161</t>
  </si>
  <si>
    <t>ООО «Невод»</t>
  </si>
  <si>
    <t>6516008452</t>
  </si>
  <si>
    <t>ДВ-М-162</t>
  </si>
  <si>
    <t>Р/К Имени Ленина</t>
  </si>
  <si>
    <t>6509002322</t>
  </si>
  <si>
    <t>ДВ-М-163</t>
  </si>
  <si>
    <t>ООО «Невод-К»</t>
  </si>
  <si>
    <t>6501281667</t>
  </si>
  <si>
    <t>ДВ-М-164</t>
  </si>
  <si>
    <t>ООО «РКХ «Сахалин»</t>
  </si>
  <si>
    <t>6505010379</t>
  </si>
  <si>
    <t>ДВ-М-165</t>
  </si>
  <si>
    <t>ОАО «Сахалинский рыбак»</t>
  </si>
  <si>
    <t>6509006912</t>
  </si>
  <si>
    <t>ДВ-М-166</t>
  </si>
  <si>
    <t>Карагинская подзона</t>
  </si>
  <si>
    <t>ООО «Камчаттралфлот»</t>
  </si>
  <si>
    <t>4100006691</t>
  </si>
  <si>
    <t>ДВ-М-170</t>
  </si>
  <si>
    <t>ООО «Экофиш»</t>
  </si>
  <si>
    <t>4101182386</t>
  </si>
  <si>
    <t>ДВ-М-178</t>
  </si>
  <si>
    <t>ООО «Тымлатский рыбокомбинат»</t>
  </si>
  <si>
    <t>8203002819</t>
  </si>
  <si>
    <t>ДВ-М-177</t>
  </si>
  <si>
    <t>ООО «Скат»</t>
  </si>
  <si>
    <t>8203010922</t>
  </si>
  <si>
    <t>ДВ-М-176</t>
  </si>
  <si>
    <t>ООО «Росрыбфлот»</t>
  </si>
  <si>
    <t>6501237700</t>
  </si>
  <si>
    <t>ДВ-М-175</t>
  </si>
  <si>
    <t>ДВ-М-174</t>
  </si>
  <si>
    <t>ДВ-М-173</t>
  </si>
  <si>
    <t>ДВ-М-179</t>
  </si>
  <si>
    <t>ООО «КЗБ-донка»</t>
  </si>
  <si>
    <t>8203011429</t>
  </si>
  <si>
    <t>ДВ-М-171</t>
  </si>
  <si>
    <t>ООО «Город 415»</t>
  </si>
  <si>
    <t>4101158009</t>
  </si>
  <si>
    <t>ДВ-М-169</t>
  </si>
  <si>
    <t>ООО «Биотон»</t>
  </si>
  <si>
    <t>8203002826</t>
  </si>
  <si>
    <t>ДВ-М-168</t>
  </si>
  <si>
    <t>ДВ-М-167</t>
  </si>
  <si>
    <t>ООО «Корякморепродукт»</t>
  </si>
  <si>
    <t>8203002008</t>
  </si>
  <si>
    <t>ДВ-М-172</t>
  </si>
  <si>
    <t xml:space="preserve">Камчатско-Курильская подзона </t>
  </si>
  <si>
    <t>ООО «Авача»</t>
  </si>
  <si>
    <t>4101149910</t>
  </si>
  <si>
    <t>ДВ-М-258</t>
  </si>
  <si>
    <t>ДВ-М-277</t>
  </si>
  <si>
    <t>ДВ-М-259</t>
  </si>
  <si>
    <t>АО «Озерновский РКЗ № 55»</t>
  </si>
  <si>
    <t>4108003484</t>
  </si>
  <si>
    <t>ДВ-М-250</t>
  </si>
  <si>
    <t>АО «РК «Малкинское»</t>
  </si>
  <si>
    <t>4105045951</t>
  </si>
  <si>
    <t>ДВ-М-251</t>
  </si>
  <si>
    <t>ДВ-М-252</t>
  </si>
  <si>
    <t>ЗАО «Курильский рассвет»</t>
  </si>
  <si>
    <t>6515001310</t>
  </si>
  <si>
    <t>ДВ-М-253</t>
  </si>
  <si>
    <t>ЗАО «Судоверфьрыба»</t>
  </si>
  <si>
    <t>4100006437</t>
  </si>
  <si>
    <t>ДВ-М-254</t>
  </si>
  <si>
    <t>ДВ-М-255</t>
  </si>
  <si>
    <t>АО «СК БСФ»</t>
  </si>
  <si>
    <t>6515000242</t>
  </si>
  <si>
    <t>ДВ-М-257</t>
  </si>
  <si>
    <t>ООО «Маркуз»</t>
  </si>
  <si>
    <t>4100016925</t>
  </si>
  <si>
    <t>ДВ-М-269</t>
  </si>
  <si>
    <t>ООО «Тертей-Флот»</t>
  </si>
  <si>
    <t>4101085833</t>
  </si>
  <si>
    <t>ДВ-М-284</t>
  </si>
  <si>
    <t>ДВ-М-249</t>
  </si>
  <si>
    <t>ООО «Алаид»</t>
  </si>
  <si>
    <t>6515003317</t>
  </si>
  <si>
    <t>ДВ-М-260</t>
  </si>
  <si>
    <t>ДВ-М-261</t>
  </si>
  <si>
    <t>ООО «Атолл-А»</t>
  </si>
  <si>
    <t>4101179048</t>
  </si>
  <si>
    <t>ДВ-М-262</t>
  </si>
  <si>
    <t>ДВ-М-263</t>
  </si>
  <si>
    <t>ООО «Вострыбкам-108»</t>
  </si>
  <si>
    <t>4101154163</t>
  </si>
  <si>
    <t>ДВ-М-264</t>
  </si>
  <si>
    <t>ООО «Галис»</t>
  </si>
  <si>
    <t>4101076846</t>
  </si>
  <si>
    <t>ДВ-М-265</t>
  </si>
  <si>
    <t>ДВ-М-266</t>
  </si>
  <si>
    <t>ДВ-М-256</t>
  </si>
  <si>
    <t>ДВ-М-275</t>
  </si>
  <si>
    <t>ООО «Рыбхолкам»</t>
  </si>
  <si>
    <t>4108002681</t>
  </si>
  <si>
    <t>ДВ-М-279</t>
  </si>
  <si>
    <t>ДВ-М-287</t>
  </si>
  <si>
    <t>ООО «Морские ресурсы»</t>
  </si>
  <si>
    <t>6515001905</t>
  </si>
  <si>
    <t>ДВ-М-270</t>
  </si>
  <si>
    <t>ДВ-М-271</t>
  </si>
  <si>
    <t>ДВ-М-272</t>
  </si>
  <si>
    <t>РА «колхоз Красный труженик»</t>
  </si>
  <si>
    <t>4108000596</t>
  </si>
  <si>
    <t>ДВ-М-286</t>
  </si>
  <si>
    <t>ДВ-М-274</t>
  </si>
  <si>
    <t>ООО «Шивелуч»</t>
  </si>
  <si>
    <t>4109004755</t>
  </si>
  <si>
    <t>ДВ-М-285</t>
  </si>
  <si>
    <t>ООО «РПЗ «Сокра»</t>
  </si>
  <si>
    <t>4102006640</t>
  </si>
  <si>
    <t>ДВ-М-276</t>
  </si>
  <si>
    <t>ДВ-М-268</t>
  </si>
  <si>
    <t>ДВ-М-278</t>
  </si>
  <si>
    <t>ДВ-М-267</t>
  </si>
  <si>
    <t>ООО «Санрайз»</t>
  </si>
  <si>
    <t>6515001694</t>
  </si>
  <si>
    <t>ДВ-М-280</t>
  </si>
  <si>
    <t>ДВ-М-281</t>
  </si>
  <si>
    <t>ООО «Сулой»</t>
  </si>
  <si>
    <t>4101077695</t>
  </si>
  <si>
    <t>ДВ-М-282</t>
  </si>
  <si>
    <t>ДВ-М-283</t>
  </si>
  <si>
    <t>ООО «ПК РКЗ»</t>
  </si>
  <si>
    <t>4100013811</t>
  </si>
  <si>
    <t>ДВ-М-273</t>
  </si>
  <si>
    <t>Петропавловско-Командорская подзона</t>
  </si>
  <si>
    <t>ДВ-М-225</t>
  </si>
  <si>
    <t>ИП Пархомчук Андрей Николаевич</t>
  </si>
  <si>
    <t>410101291770</t>
  </si>
  <si>
    <t>ДВ-М-212</t>
  </si>
  <si>
    <t>ИП Столярчук Антон Игнатьевич</t>
  </si>
  <si>
    <t>410200701160</t>
  </si>
  <si>
    <t>ДВ-М-214</t>
  </si>
  <si>
    <t>ДВ-М-202</t>
  </si>
  <si>
    <t>ДВ-М-203</t>
  </si>
  <si>
    <t>ДВ-М-204</t>
  </si>
  <si>
    <t>ИП Акимов Олег Иванович</t>
  </si>
  <si>
    <t>410101387288</t>
  </si>
  <si>
    <t>ДВ-М-205</t>
  </si>
  <si>
    <t>ИП Баляев Сергей Николаевич</t>
  </si>
  <si>
    <t>272114715197</t>
  </si>
  <si>
    <t>ДВ-М-206</t>
  </si>
  <si>
    <t>ДВ-М-207</t>
  </si>
  <si>
    <t>ИП Горбачев Сергей Константинович</t>
  </si>
  <si>
    <t>410100996520</t>
  </si>
  <si>
    <t>ДВ-М-208</t>
  </si>
  <si>
    <t>ИП Козаков Владимир Григорьевич</t>
  </si>
  <si>
    <t>410501453834</t>
  </si>
  <si>
    <t>ДВ-М-209</t>
  </si>
  <si>
    <t>Р/А «Пасифик Маркет»</t>
  </si>
  <si>
    <t>4100019242</t>
  </si>
  <si>
    <t>ДВ-М-247</t>
  </si>
  <si>
    <t>ИП Никитин Александр Валентинович</t>
  </si>
  <si>
    <t>410500409127</t>
  </si>
  <si>
    <t>ДВ-М-211</t>
  </si>
  <si>
    <t>ДВ-М-246</t>
  </si>
  <si>
    <t>ИП Санкин Олег Юрьевич</t>
  </si>
  <si>
    <t>410101742045</t>
  </si>
  <si>
    <t>ДВ-М-213</t>
  </si>
  <si>
    <t>ДВ-М-224</t>
  </si>
  <si>
    <t>ИП Тимонькин Сергей Сергеевич</t>
  </si>
  <si>
    <t>410102052767</t>
  </si>
  <si>
    <t>ДВ-М-215</t>
  </si>
  <si>
    <t>ИП Чевгунова Людмила Борисовна</t>
  </si>
  <si>
    <t>410111729156</t>
  </si>
  <si>
    <t>ДВ-М-216</t>
  </si>
  <si>
    <t>ИП Шкурат Александр Сергеевич</t>
  </si>
  <si>
    <t>410100275912</t>
  </si>
  <si>
    <t>ДВ-М-217</t>
  </si>
  <si>
    <t>Крестьянское (фермерское) хозяйство «Казанцевых»</t>
  </si>
  <si>
    <t>410505517870</t>
  </si>
  <si>
    <t>ДВ-М-218</t>
  </si>
  <si>
    <t>АО «Рыбспецпром»</t>
  </si>
  <si>
    <t>4101166472</t>
  </si>
  <si>
    <t>ДВ-М-219</t>
  </si>
  <si>
    <t>ОАО «УТРФ-Камчатка»</t>
  </si>
  <si>
    <t>4101087870</t>
  </si>
  <si>
    <t>ДВ-М-220</t>
  </si>
  <si>
    <t>ДВ-М-221</t>
  </si>
  <si>
    <t>ДВ-М-222</t>
  </si>
  <si>
    <t>ДВ-М-201</t>
  </si>
  <si>
    <t>ИП Кондратенко Сергей Георгиевич</t>
  </si>
  <si>
    <t>410200096586</t>
  </si>
  <si>
    <t>ДВ-М-210</t>
  </si>
  <si>
    <t>ДВ-М-234</t>
  </si>
  <si>
    <t>ДВ-М-238</t>
  </si>
  <si>
    <t>ДВ-М-226</t>
  </si>
  <si>
    <t>ООО «Дельта Фиш, Лтд»</t>
  </si>
  <si>
    <t>4109002892</t>
  </si>
  <si>
    <t>ДВ-М-227</t>
  </si>
  <si>
    <t>ООО «Камчатрыбопродукт»</t>
  </si>
  <si>
    <t>4100011035</t>
  </si>
  <si>
    <t>ДВ-М-228</t>
  </si>
  <si>
    <t>ДВ-М-229</t>
  </si>
  <si>
    <t>ДВ-М-230</t>
  </si>
  <si>
    <t>ООО «Мореход»</t>
  </si>
  <si>
    <t>4100009491</t>
  </si>
  <si>
    <t>ДВ-М-231</t>
  </si>
  <si>
    <t>ДВ-М-236</t>
  </si>
  <si>
    <t>ДВ-М-233</t>
  </si>
  <si>
    <t>ДВ-М-235</t>
  </si>
  <si>
    <t>ДВ-М-248</t>
  </si>
  <si>
    <t>ДВ-М-237</t>
  </si>
  <si>
    <t>ООО «Арс-Фиш»</t>
  </si>
  <si>
    <t>4105025881</t>
  </si>
  <si>
    <t>ДВ-М-223</t>
  </si>
  <si>
    <t>ООО «Северная Рыба»</t>
  </si>
  <si>
    <t>4105045817</t>
  </si>
  <si>
    <t>ДВ-М-239</t>
  </si>
  <si>
    <t>ДВ-М-240</t>
  </si>
  <si>
    <t>ООО «Сокра-Флот»</t>
  </si>
  <si>
    <t>4102007080</t>
  </si>
  <si>
    <t>ДВ-М-241</t>
  </si>
  <si>
    <t>ДВ-М-242</t>
  </si>
  <si>
    <t>ДВ-М-243</t>
  </si>
  <si>
    <t>ДВ-М-244</t>
  </si>
  <si>
    <t>ООО «Форк»</t>
  </si>
  <si>
    <t>4100015921</t>
  </si>
  <si>
    <t>ДВ-М-245</t>
  </si>
  <si>
    <t>ДВ-М-232</t>
  </si>
  <si>
    <t xml:space="preserve">Северо-Курильская зона </t>
  </si>
  <si>
    <t>ДВ-М-180</t>
  </si>
  <si>
    <t>ЗАО «Курильский рыбак»</t>
  </si>
  <si>
    <t>6511000178</t>
  </si>
  <si>
    <t>ДВ-М-181</t>
  </si>
  <si>
    <t>ДВ-М-182</t>
  </si>
  <si>
    <t>ДВ-М-183</t>
  </si>
  <si>
    <t>ДВ-М-184</t>
  </si>
  <si>
    <t>ДВ-М-185</t>
  </si>
  <si>
    <t>ДВ-М-186</t>
  </si>
  <si>
    <t>ДВ-М-187</t>
  </si>
  <si>
    <t>ООО «РК «Новый Мир»</t>
  </si>
  <si>
    <t>2503032468</t>
  </si>
  <si>
    <t>ДВ-М-188</t>
  </si>
  <si>
    <t>ДВ-М-189</t>
  </si>
  <si>
    <t>ДВ-М-190</t>
  </si>
  <si>
    <t xml:space="preserve">Южно-Курильская зона </t>
  </si>
  <si>
    <t>ДВ-М-191</t>
  </si>
  <si>
    <t>ООО «Голубая звезда»</t>
  </si>
  <si>
    <t>6518004894</t>
  </si>
  <si>
    <t>ДВ-М-192</t>
  </si>
  <si>
    <t>ООО «ДЕЛЬТА»</t>
  </si>
  <si>
    <t>6518002640</t>
  </si>
  <si>
    <t>ДВ-М-193</t>
  </si>
  <si>
    <t>ООО «Кайра»</t>
  </si>
  <si>
    <t>6518003435</t>
  </si>
  <si>
    <t>ДВ-М-194</t>
  </si>
  <si>
    <t>ООО «Натали»</t>
  </si>
  <si>
    <t>6518004380</t>
  </si>
  <si>
    <t>ДВ-М-195</t>
  </si>
  <si>
    <t>ДВ-М-196</t>
  </si>
  <si>
    <t>ООО «Санди»</t>
  </si>
  <si>
    <t>6518004358</t>
  </si>
  <si>
    <t>ДВ-М-197</t>
  </si>
  <si>
    <t>ООО «Флинт»</t>
  </si>
  <si>
    <t>6518004830</t>
  </si>
  <si>
    <t>ДВ-М-198</t>
  </si>
  <si>
    <t>ООО ПКФ «Южно-Курильский рыбокомбинат»</t>
  </si>
  <si>
    <t>6518005270</t>
  </si>
  <si>
    <t>ДВ-М-199</t>
  </si>
  <si>
    <t>ООО Рыбокомбинат «Островной»</t>
  </si>
  <si>
    <t>6501289105</t>
  </si>
  <si>
    <t>ДВ-М-200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</si>
</sst>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name val="MS Sans Serif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 vertical="top"/>
    </xf>
    <xf numFmtId="164" fontId="4" fillId="3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/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5"/>
  <sheetViews>
    <sheetView view="pageBreakPreview" topLeftCell="A13" zoomScale="71" zoomScaleNormal="100" zoomScaleSheetLayoutView="71" workbookViewId="0">
      <selection activeCell="E43" sqref="E43:E44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27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28</v>
      </c>
      <c r="C20" s="13" t="s">
        <v>29</v>
      </c>
      <c r="D20" s="14" t="s">
        <v>30</v>
      </c>
      <c r="E20" s="15">
        <v>43340</v>
      </c>
      <c r="F20" s="16">
        <v>7.0839999999999996</v>
      </c>
      <c r="G20" s="16">
        <v>7.0839999999999996</v>
      </c>
      <c r="H20" s="16">
        <v>153.98400000000001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32</v>
      </c>
      <c r="C21" s="13" t="s">
        <v>33</v>
      </c>
      <c r="D21" s="14" t="s">
        <v>34</v>
      </c>
      <c r="E21" s="15">
        <v>43342</v>
      </c>
      <c r="F21" s="16">
        <v>0.73799999999999999</v>
      </c>
      <c r="G21" s="16">
        <v>0.73799999999999999</v>
      </c>
      <c r="H21" s="16">
        <v>16.042000000000002</v>
      </c>
      <c r="I21" s="16" t="s">
        <v>31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35</v>
      </c>
      <c r="C22" s="13" t="s">
        <v>36</v>
      </c>
      <c r="D22" s="14" t="s">
        <v>37</v>
      </c>
      <c r="E22" s="15">
        <v>43340</v>
      </c>
      <c r="F22" s="16">
        <v>8.6999999999999994E-2</v>
      </c>
      <c r="G22" s="16">
        <v>8.6999999999999994E-2</v>
      </c>
      <c r="H22" s="16">
        <v>1.891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38</v>
      </c>
      <c r="C23" s="13" t="s">
        <v>39</v>
      </c>
      <c r="D23" s="14" t="s">
        <v>40</v>
      </c>
      <c r="E23" s="15">
        <v>43350</v>
      </c>
      <c r="F23" s="16">
        <v>24.111999999999998</v>
      </c>
      <c r="G23" s="16">
        <v>24.111999999999998</v>
      </c>
      <c r="H23" s="16">
        <v>524.11900000000003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41</v>
      </c>
      <c r="C24" s="13" t="s">
        <v>42</v>
      </c>
      <c r="D24" s="14" t="s">
        <v>43</v>
      </c>
      <c r="E24" s="15">
        <v>43340</v>
      </c>
      <c r="F24" s="16">
        <v>1.3280000000000001</v>
      </c>
      <c r="G24" s="16">
        <v>1.3280000000000001</v>
      </c>
      <c r="H24" s="16">
        <v>28.867000000000001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44</v>
      </c>
      <c r="C25" s="13" t="s">
        <v>45</v>
      </c>
      <c r="D25" s="14" t="s">
        <v>46</v>
      </c>
      <c r="E25" s="15">
        <v>43340</v>
      </c>
      <c r="F25" s="16">
        <v>4.7830000000000004</v>
      </c>
      <c r="G25" s="16">
        <v>4.7830000000000004</v>
      </c>
      <c r="H25" s="16">
        <v>103.967</v>
      </c>
      <c r="I25" s="16" t="s">
        <v>31</v>
      </c>
      <c r="J25" s="16" t="s">
        <v>31</v>
      </c>
      <c r="K25" s="7"/>
      <c r="L25" s="7"/>
    </row>
    <row r="26" spans="1:12" ht="16.5" x14ac:dyDescent="0.25">
      <c r="A26" s="11">
        <v>7</v>
      </c>
      <c r="B26" s="12" t="s">
        <v>47</v>
      </c>
      <c r="C26" s="13" t="s">
        <v>48</v>
      </c>
      <c r="D26" s="14" t="s">
        <v>49</v>
      </c>
      <c r="E26" s="15">
        <v>43340</v>
      </c>
      <c r="F26" s="16">
        <v>0.307</v>
      </c>
      <c r="G26" s="16">
        <v>0.307</v>
      </c>
      <c r="H26" s="16">
        <v>6.673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50</v>
      </c>
      <c r="C27" s="13" t="s">
        <v>51</v>
      </c>
      <c r="D27" s="14" t="s">
        <v>52</v>
      </c>
      <c r="E27" s="15">
        <v>43340</v>
      </c>
      <c r="F27" s="16">
        <v>0.112</v>
      </c>
      <c r="G27" s="16" t="s">
        <v>31</v>
      </c>
      <c r="H27" s="16" t="s">
        <v>31</v>
      </c>
      <c r="I27" s="16">
        <v>0.112</v>
      </c>
      <c r="J27" s="16">
        <v>2.0289999999999999</v>
      </c>
      <c r="K27" s="7"/>
      <c r="L27" s="7"/>
    </row>
    <row r="28" spans="1:12" ht="16.5" x14ac:dyDescent="0.25">
      <c r="A28" s="11">
        <v>9</v>
      </c>
      <c r="B28" s="12" t="s">
        <v>53</v>
      </c>
      <c r="C28" s="13" t="s">
        <v>54</v>
      </c>
      <c r="D28" s="14" t="s">
        <v>55</v>
      </c>
      <c r="E28" s="15">
        <v>43340</v>
      </c>
      <c r="F28" s="16">
        <v>3.633</v>
      </c>
      <c r="G28" s="16">
        <v>3.633</v>
      </c>
      <c r="H28" s="16">
        <v>78.97</v>
      </c>
      <c r="I28" s="16" t="s">
        <v>31</v>
      </c>
      <c r="J28" s="16" t="s">
        <v>31</v>
      </c>
      <c r="K28" s="7"/>
      <c r="L28" s="7"/>
    </row>
    <row r="29" spans="1:12" ht="16.5" x14ac:dyDescent="0.25">
      <c r="A29" s="11">
        <v>10</v>
      </c>
      <c r="B29" s="12" t="s">
        <v>56</v>
      </c>
      <c r="C29" s="13" t="s">
        <v>57</v>
      </c>
      <c r="D29" s="14" t="s">
        <v>58</v>
      </c>
      <c r="E29" s="15">
        <v>43340</v>
      </c>
      <c r="F29" s="16">
        <v>1.038</v>
      </c>
      <c r="G29" s="16">
        <v>1.038</v>
      </c>
      <c r="H29" s="16">
        <v>22.562999999999999</v>
      </c>
      <c r="I29" s="16" t="s">
        <v>31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59</v>
      </c>
      <c r="C30" s="13" t="s">
        <v>60</v>
      </c>
      <c r="D30" s="14" t="s">
        <v>61</v>
      </c>
      <c r="E30" s="15">
        <v>43340</v>
      </c>
      <c r="F30" s="16">
        <v>54.856000000000002</v>
      </c>
      <c r="G30" s="16">
        <v>54.856000000000002</v>
      </c>
      <c r="H30" s="16">
        <v>1192.3979999999999</v>
      </c>
      <c r="I30" s="16" t="s">
        <v>31</v>
      </c>
      <c r="J30" s="16" t="s">
        <v>31</v>
      </c>
      <c r="K30" s="7"/>
      <c r="L30" s="7"/>
    </row>
    <row r="31" spans="1:12" ht="33" x14ac:dyDescent="0.25">
      <c r="A31" s="11">
        <v>12</v>
      </c>
      <c r="B31" s="12" t="s">
        <v>62</v>
      </c>
      <c r="C31" s="13" t="s">
        <v>63</v>
      </c>
      <c r="D31" s="14" t="s">
        <v>64</v>
      </c>
      <c r="E31" s="15">
        <v>43342</v>
      </c>
      <c r="F31" s="16">
        <v>0.20200000000000001</v>
      </c>
      <c r="G31" s="16">
        <v>0.20200000000000001</v>
      </c>
      <c r="H31" s="16">
        <v>4.391</v>
      </c>
      <c r="I31" s="16" t="s">
        <v>31</v>
      </c>
      <c r="J31" s="16" t="s">
        <v>31</v>
      </c>
      <c r="K31" s="7"/>
      <c r="L31" s="7"/>
    </row>
    <row r="32" spans="1:12" ht="33" x14ac:dyDescent="0.25">
      <c r="A32" s="11">
        <v>13</v>
      </c>
      <c r="B32" s="12" t="s">
        <v>65</v>
      </c>
      <c r="C32" s="13"/>
      <c r="D32" s="14"/>
      <c r="E32" s="15"/>
      <c r="F32" s="16">
        <v>1.7199999999999989</v>
      </c>
      <c r="G32" s="16" t="s">
        <v>31</v>
      </c>
      <c r="H32" s="16" t="s">
        <v>31</v>
      </c>
      <c r="I32" s="16">
        <v>1.7199999999999989</v>
      </c>
      <c r="J32" s="16">
        <v>31.155999999999999</v>
      </c>
      <c r="K32" s="7"/>
      <c r="L32" s="7"/>
    </row>
    <row r="33" spans="1:12" ht="16.5" x14ac:dyDescent="0.25">
      <c r="A33" s="11"/>
      <c r="B33" s="12"/>
      <c r="C33" s="13"/>
      <c r="D33" s="14"/>
      <c r="E33" s="15"/>
      <c r="F33" s="16">
        <v>100</v>
      </c>
      <c r="G33" s="16">
        <f>SUM(G20:G32)</f>
        <v>98.168000000000006</v>
      </c>
      <c r="H33" s="16">
        <f>SUM(H20:H32)</f>
        <v>2133.8650000000002</v>
      </c>
      <c r="I33" s="16">
        <f>SUM(I20:I32)</f>
        <v>1.831999999999999</v>
      </c>
      <c r="J33" s="16">
        <f>SUM(J20:J32)</f>
        <v>33.185000000000002</v>
      </c>
      <c r="K33" s="7"/>
      <c r="L33" s="7"/>
    </row>
    <row r="34" spans="1:12" ht="16.5" x14ac:dyDescent="0.25">
      <c r="A34" s="11"/>
      <c r="B34" s="12" t="s">
        <v>66</v>
      </c>
      <c r="C34" s="13"/>
      <c r="D34" s="14"/>
      <c r="E34" s="15"/>
      <c r="F34" s="16"/>
      <c r="G34" s="16" t="s">
        <v>31</v>
      </c>
      <c r="H34" s="16"/>
      <c r="I34" s="16" t="s">
        <v>31</v>
      </c>
      <c r="J34" s="19">
        <v>2167.0499999999997</v>
      </c>
      <c r="K34" s="24">
        <f>J34-J32</f>
        <v>2135.8939999999998</v>
      </c>
      <c r="L34" s="7"/>
    </row>
    <row r="35" spans="1:12" ht="16.5" x14ac:dyDescent="0.25">
      <c r="A35" s="11"/>
      <c r="B35" s="12" t="s">
        <v>67</v>
      </c>
      <c r="C35" s="13"/>
      <c r="D35" s="14"/>
      <c r="E35" s="15"/>
      <c r="F35" s="16"/>
      <c r="G35" s="16" t="s">
        <v>31</v>
      </c>
      <c r="H35" s="16"/>
      <c r="I35" s="16" t="s">
        <v>31</v>
      </c>
      <c r="J35" s="19">
        <v>2167.0500000000002</v>
      </c>
      <c r="K35" s="7"/>
      <c r="L35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9"/>
  <sheetViews>
    <sheetView topLeftCell="A21" zoomScale="77" zoomScaleNormal="77" zoomScaleSheetLayoutView="100" workbookViewId="0">
      <selection activeCell="B44" sqref="B44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68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69</v>
      </c>
      <c r="C20" s="13" t="s">
        <v>70</v>
      </c>
      <c r="D20" s="14" t="s">
        <v>71</v>
      </c>
      <c r="E20" s="15">
        <v>43342</v>
      </c>
      <c r="F20" s="16">
        <v>4.0999999999999996</v>
      </c>
      <c r="G20" s="16" t="s">
        <v>31</v>
      </c>
      <c r="H20" s="16" t="s">
        <v>31</v>
      </c>
      <c r="I20" s="16">
        <v>4.0999999999999996</v>
      </c>
      <c r="J20" s="16">
        <v>879.77200000000005</v>
      </c>
      <c r="K20" s="7"/>
      <c r="L20" s="7"/>
    </row>
    <row r="21" spans="1:12" ht="16.5" x14ac:dyDescent="0.25">
      <c r="A21" s="11">
        <v>2</v>
      </c>
      <c r="B21" s="12" t="s">
        <v>72</v>
      </c>
      <c r="C21" s="13" t="s">
        <v>73</v>
      </c>
      <c r="D21" s="14" t="s">
        <v>74</v>
      </c>
      <c r="E21" s="15">
        <v>43341</v>
      </c>
      <c r="F21" s="16">
        <v>2.8969999999999998</v>
      </c>
      <c r="G21" s="16" t="s">
        <v>31</v>
      </c>
      <c r="H21" s="16" t="s">
        <v>31</v>
      </c>
      <c r="I21" s="16">
        <v>2.8969999999999998</v>
      </c>
      <c r="J21" s="16">
        <v>621.63400000000001</v>
      </c>
      <c r="K21" s="7"/>
      <c r="L21" s="7"/>
    </row>
    <row r="22" spans="1:12" ht="16.5" x14ac:dyDescent="0.25">
      <c r="A22" s="11">
        <v>3</v>
      </c>
      <c r="B22" s="12" t="s">
        <v>75</v>
      </c>
      <c r="C22" s="13" t="s">
        <v>76</v>
      </c>
      <c r="D22" s="14" t="s">
        <v>77</v>
      </c>
      <c r="E22" s="15">
        <v>43341</v>
      </c>
      <c r="F22" s="16">
        <v>0.26800000000000002</v>
      </c>
      <c r="G22" s="16">
        <v>0.26800000000000002</v>
      </c>
      <c r="H22" s="16">
        <v>69.007999999999996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78</v>
      </c>
      <c r="C23" s="13" t="s">
        <v>79</v>
      </c>
      <c r="D23" s="14" t="s">
        <v>80</v>
      </c>
      <c r="E23" s="15">
        <v>43341</v>
      </c>
      <c r="F23" s="16">
        <v>13.243</v>
      </c>
      <c r="G23" s="16">
        <v>4.6500000000000004</v>
      </c>
      <c r="H23" s="16">
        <v>1197.348</v>
      </c>
      <c r="I23" s="16">
        <v>8.593</v>
      </c>
      <c r="J23" s="16">
        <v>1843.873</v>
      </c>
      <c r="K23" s="7"/>
      <c r="L23" s="7"/>
    </row>
    <row r="24" spans="1:12" ht="16.5" x14ac:dyDescent="0.25">
      <c r="A24" s="11">
        <v>5</v>
      </c>
      <c r="B24" s="12" t="s">
        <v>81</v>
      </c>
      <c r="C24" s="13" t="s">
        <v>82</v>
      </c>
      <c r="D24" s="14" t="s">
        <v>83</v>
      </c>
      <c r="E24" s="15">
        <v>43342</v>
      </c>
      <c r="F24" s="16">
        <v>2.9129999999999998</v>
      </c>
      <c r="G24" s="16" t="s">
        <v>31</v>
      </c>
      <c r="H24" s="16" t="s">
        <v>31</v>
      </c>
      <c r="I24" s="16">
        <v>2.9129999999999998</v>
      </c>
      <c r="J24" s="16">
        <v>625.06700000000001</v>
      </c>
      <c r="K24" s="7"/>
      <c r="L24" s="7"/>
    </row>
    <row r="25" spans="1:12" ht="16.5" x14ac:dyDescent="0.25">
      <c r="A25" s="11">
        <v>6</v>
      </c>
      <c r="B25" s="12" t="s">
        <v>84</v>
      </c>
      <c r="C25" s="13" t="s">
        <v>85</v>
      </c>
      <c r="D25" s="14" t="s">
        <v>86</v>
      </c>
      <c r="E25" s="15">
        <v>43341</v>
      </c>
      <c r="F25" s="16">
        <v>4.2999999999999997E-2</v>
      </c>
      <c r="G25" s="16" t="s">
        <v>31</v>
      </c>
      <c r="H25" s="16" t="s">
        <v>31</v>
      </c>
      <c r="I25" s="16">
        <v>4.2999999999999997E-2</v>
      </c>
      <c r="J25" s="16">
        <v>9.2270000000000003</v>
      </c>
      <c r="K25" s="7"/>
      <c r="L25" s="7"/>
    </row>
    <row r="26" spans="1:12" ht="16.5" x14ac:dyDescent="0.25">
      <c r="A26" s="11">
        <v>7</v>
      </c>
      <c r="B26" s="12" t="s">
        <v>87</v>
      </c>
      <c r="C26" s="13" t="s">
        <v>88</v>
      </c>
      <c r="D26" s="14" t="s">
        <v>89</v>
      </c>
      <c r="E26" s="15">
        <v>43341</v>
      </c>
      <c r="F26" s="16">
        <v>1.03</v>
      </c>
      <c r="G26" s="16">
        <v>1.03</v>
      </c>
      <c r="H26" s="16">
        <v>265.21899999999999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90</v>
      </c>
      <c r="C27" s="13" t="s">
        <v>91</v>
      </c>
      <c r="D27" s="14" t="s">
        <v>92</v>
      </c>
      <c r="E27" s="15">
        <v>43342</v>
      </c>
      <c r="F27" s="16">
        <v>0.223</v>
      </c>
      <c r="G27" s="16">
        <v>0.223</v>
      </c>
      <c r="H27" s="16">
        <v>57.420999999999999</v>
      </c>
      <c r="I27" s="16" t="s">
        <v>31</v>
      </c>
      <c r="J27" s="16" t="s">
        <v>31</v>
      </c>
      <c r="K27" s="7"/>
      <c r="L27" s="7"/>
    </row>
    <row r="28" spans="1:12" ht="16.5" x14ac:dyDescent="0.25">
      <c r="A28" s="11">
        <v>9</v>
      </c>
      <c r="B28" s="12" t="s">
        <v>93</v>
      </c>
      <c r="C28" s="13" t="s">
        <v>94</v>
      </c>
      <c r="D28" s="14" t="s">
        <v>95</v>
      </c>
      <c r="E28" s="15">
        <v>43342</v>
      </c>
      <c r="F28" s="16">
        <v>1E-3</v>
      </c>
      <c r="G28" s="23" t="s">
        <v>31</v>
      </c>
      <c r="H28" s="23" t="s">
        <v>31</v>
      </c>
      <c r="I28" s="23" t="s">
        <v>31</v>
      </c>
      <c r="J28" s="16">
        <v>0.215</v>
      </c>
      <c r="K28" s="7"/>
      <c r="L28" s="16">
        <v>0.215</v>
      </c>
    </row>
    <row r="29" spans="1:12" ht="16.5" x14ac:dyDescent="0.25">
      <c r="A29" s="11">
        <v>10</v>
      </c>
      <c r="B29" s="12" t="s">
        <v>96</v>
      </c>
      <c r="C29" s="13" t="s">
        <v>97</v>
      </c>
      <c r="D29" s="14" t="s">
        <v>98</v>
      </c>
      <c r="E29" s="15">
        <v>43341</v>
      </c>
      <c r="F29" s="16">
        <v>5.8999999999999997E-2</v>
      </c>
      <c r="G29" s="16">
        <v>5.8999999999999997E-2</v>
      </c>
      <c r="H29" s="16">
        <v>15.192</v>
      </c>
      <c r="I29" s="16" t="s">
        <v>31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99</v>
      </c>
      <c r="C30" s="13" t="s">
        <v>100</v>
      </c>
      <c r="D30" s="14" t="s">
        <v>101</v>
      </c>
      <c r="E30" s="15">
        <v>43342</v>
      </c>
      <c r="F30" s="16">
        <v>2.2360000000000002</v>
      </c>
      <c r="G30" s="16">
        <v>2.2360000000000002</v>
      </c>
      <c r="H30" s="16">
        <v>575.75699999999995</v>
      </c>
      <c r="I30" s="16" t="s">
        <v>31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102</v>
      </c>
      <c r="C31" s="13" t="s">
        <v>103</v>
      </c>
      <c r="D31" s="14" t="s">
        <v>104</v>
      </c>
      <c r="E31" s="15">
        <v>43343</v>
      </c>
      <c r="F31" s="16">
        <v>0.17499999999999999</v>
      </c>
      <c r="G31" s="16" t="s">
        <v>31</v>
      </c>
      <c r="H31" s="16" t="s">
        <v>31</v>
      </c>
      <c r="I31" s="16">
        <v>0.17499999999999999</v>
      </c>
      <c r="J31" s="16">
        <v>37.551000000000002</v>
      </c>
      <c r="K31" s="7"/>
      <c r="L31" s="7"/>
    </row>
    <row r="32" spans="1:12" ht="16.5" x14ac:dyDescent="0.25">
      <c r="A32" s="11">
        <v>13</v>
      </c>
      <c r="B32" s="12" t="s">
        <v>105</v>
      </c>
      <c r="C32" s="13" t="s">
        <v>106</v>
      </c>
      <c r="D32" s="14" t="s">
        <v>107</v>
      </c>
      <c r="E32" s="15">
        <v>43342</v>
      </c>
      <c r="F32" s="16">
        <v>11.263999999999999</v>
      </c>
      <c r="G32" s="16">
        <v>11.263999999999999</v>
      </c>
      <c r="H32" s="18">
        <f>2900.414-0.001</f>
        <v>2900.413</v>
      </c>
      <c r="I32" s="16" t="s">
        <v>31</v>
      </c>
      <c r="J32" s="16" t="s">
        <v>31</v>
      </c>
      <c r="K32" s="7"/>
      <c r="L32" s="7"/>
    </row>
    <row r="33" spans="1:12" ht="16.5" x14ac:dyDescent="0.25">
      <c r="A33" s="11">
        <v>14</v>
      </c>
      <c r="B33" s="12" t="s">
        <v>108</v>
      </c>
      <c r="C33" s="13" t="s">
        <v>109</v>
      </c>
      <c r="D33" s="14" t="s">
        <v>110</v>
      </c>
      <c r="E33" s="15">
        <v>43341</v>
      </c>
      <c r="F33" s="16">
        <v>1.496</v>
      </c>
      <c r="G33" s="16">
        <v>1.496</v>
      </c>
      <c r="H33" s="16">
        <v>385.21100000000001</v>
      </c>
      <c r="I33" s="16" t="s">
        <v>31</v>
      </c>
      <c r="J33" s="16" t="s">
        <v>31</v>
      </c>
      <c r="K33" s="7"/>
      <c r="L33" s="7"/>
    </row>
    <row r="34" spans="1:12" ht="16.5" x14ac:dyDescent="0.25">
      <c r="A34" s="11">
        <v>15</v>
      </c>
      <c r="B34" s="12" t="s">
        <v>111</v>
      </c>
      <c r="C34" s="13" t="s">
        <v>112</v>
      </c>
      <c r="D34" s="14" t="s">
        <v>113</v>
      </c>
      <c r="E34" s="15">
        <v>43342</v>
      </c>
      <c r="F34" s="16">
        <v>6.1840000000000002</v>
      </c>
      <c r="G34" s="16">
        <v>6.1840000000000002</v>
      </c>
      <c r="H34" s="16">
        <v>1592.3440000000001</v>
      </c>
      <c r="I34" s="16" t="s">
        <v>31</v>
      </c>
      <c r="J34" s="16" t="s">
        <v>31</v>
      </c>
      <c r="K34" s="7"/>
      <c r="L34" s="7"/>
    </row>
    <row r="35" spans="1:12" ht="16.5" x14ac:dyDescent="0.25">
      <c r="A35" s="11">
        <v>16</v>
      </c>
      <c r="B35" s="12" t="s">
        <v>114</v>
      </c>
      <c r="C35" s="13" t="s">
        <v>115</v>
      </c>
      <c r="D35" s="14" t="s">
        <v>116</v>
      </c>
      <c r="E35" s="15">
        <v>43341</v>
      </c>
      <c r="F35" s="16">
        <v>0.17599999999999999</v>
      </c>
      <c r="G35" s="16" t="s">
        <v>31</v>
      </c>
      <c r="H35" s="16" t="s">
        <v>31</v>
      </c>
      <c r="I35" s="16">
        <v>0.17599999999999999</v>
      </c>
      <c r="J35" s="16">
        <v>37.765999999999998</v>
      </c>
      <c r="K35" s="7"/>
      <c r="L35" s="7"/>
    </row>
    <row r="36" spans="1:12" ht="16.5" x14ac:dyDescent="0.25">
      <c r="A36" s="11">
        <v>17</v>
      </c>
      <c r="B36" s="12" t="s">
        <v>117</v>
      </c>
      <c r="C36" s="13" t="s">
        <v>118</v>
      </c>
      <c r="D36" s="14" t="s">
        <v>119</v>
      </c>
      <c r="E36" s="15">
        <v>43342</v>
      </c>
      <c r="F36" s="16">
        <v>11.802</v>
      </c>
      <c r="G36" s="16" t="s">
        <v>31</v>
      </c>
      <c r="H36" s="16" t="s">
        <v>31</v>
      </c>
      <c r="I36" s="16">
        <v>11.802</v>
      </c>
      <c r="J36" s="16">
        <v>2532.4549999999999</v>
      </c>
      <c r="K36" s="7"/>
      <c r="L36" s="7"/>
    </row>
    <row r="37" spans="1:12" ht="16.5" x14ac:dyDescent="0.25">
      <c r="A37" s="11">
        <v>18</v>
      </c>
      <c r="B37" s="12" t="s">
        <v>120</v>
      </c>
      <c r="C37" s="13" t="s">
        <v>121</v>
      </c>
      <c r="D37" s="14" t="s">
        <v>122</v>
      </c>
      <c r="E37" s="15">
        <v>43341</v>
      </c>
      <c r="F37" s="16">
        <v>6.5090000000000003</v>
      </c>
      <c r="G37" s="16" t="s">
        <v>31</v>
      </c>
      <c r="H37" s="16" t="s">
        <v>31</v>
      </c>
      <c r="I37" s="16">
        <v>6.5090000000000003</v>
      </c>
      <c r="J37" s="16">
        <v>1396.691</v>
      </c>
      <c r="K37" s="7"/>
      <c r="L37" s="7"/>
    </row>
    <row r="38" spans="1:12" ht="16.5" x14ac:dyDescent="0.25">
      <c r="A38" s="11">
        <v>19</v>
      </c>
      <c r="B38" s="12" t="s">
        <v>123</v>
      </c>
      <c r="C38" s="13" t="s">
        <v>124</v>
      </c>
      <c r="D38" s="14" t="s">
        <v>125</v>
      </c>
      <c r="E38" s="15">
        <v>43341</v>
      </c>
      <c r="F38" s="16">
        <v>2.3420000000000001</v>
      </c>
      <c r="G38" s="16">
        <v>2.3420000000000001</v>
      </c>
      <c r="H38" s="16">
        <v>603.05100000000004</v>
      </c>
      <c r="I38" s="16" t="s">
        <v>31</v>
      </c>
      <c r="J38" s="16" t="s">
        <v>31</v>
      </c>
      <c r="K38" s="7"/>
      <c r="L38" s="7"/>
    </row>
    <row r="39" spans="1:12" ht="16.5" x14ac:dyDescent="0.25">
      <c r="A39" s="11">
        <v>20</v>
      </c>
      <c r="B39" s="12" t="s">
        <v>126</v>
      </c>
      <c r="C39" s="13" t="s">
        <v>127</v>
      </c>
      <c r="D39" s="14" t="s">
        <v>128</v>
      </c>
      <c r="E39" s="15">
        <v>43341</v>
      </c>
      <c r="F39" s="16">
        <v>1.0960000000000001</v>
      </c>
      <c r="G39" s="16" t="s">
        <v>31</v>
      </c>
      <c r="H39" s="16" t="s">
        <v>31</v>
      </c>
      <c r="I39" s="16">
        <v>1.0960000000000001</v>
      </c>
      <c r="J39" s="16">
        <v>235.178</v>
      </c>
      <c r="K39" s="7"/>
      <c r="L39" s="7"/>
    </row>
    <row r="40" spans="1:12" ht="16.5" x14ac:dyDescent="0.25">
      <c r="A40" s="11">
        <v>21</v>
      </c>
      <c r="B40" s="12" t="s">
        <v>129</v>
      </c>
      <c r="C40" s="13" t="s">
        <v>130</v>
      </c>
      <c r="D40" s="14" t="s">
        <v>131</v>
      </c>
      <c r="E40" s="15">
        <v>43342</v>
      </c>
      <c r="F40" s="16">
        <v>0.16400000000000001</v>
      </c>
      <c r="G40" s="16" t="s">
        <v>31</v>
      </c>
      <c r="H40" s="16" t="s">
        <v>31</v>
      </c>
      <c r="I40" s="16">
        <v>0.16400000000000001</v>
      </c>
      <c r="J40" s="16">
        <v>35.191000000000003</v>
      </c>
      <c r="K40" s="7"/>
      <c r="L40" s="7"/>
    </row>
    <row r="41" spans="1:12" ht="16.5" x14ac:dyDescent="0.25">
      <c r="A41" s="11">
        <v>22</v>
      </c>
      <c r="B41" s="12" t="s">
        <v>132</v>
      </c>
      <c r="C41" s="13" t="s">
        <v>133</v>
      </c>
      <c r="D41" s="14" t="s">
        <v>134</v>
      </c>
      <c r="E41" s="15">
        <v>43341</v>
      </c>
      <c r="F41" s="16">
        <v>1.0669999999999999</v>
      </c>
      <c r="G41" s="16">
        <v>1.0669999999999999</v>
      </c>
      <c r="H41" s="16">
        <v>274.74599999999998</v>
      </c>
      <c r="I41" s="16" t="s">
        <v>31</v>
      </c>
      <c r="J41" s="16" t="s">
        <v>31</v>
      </c>
      <c r="K41" s="7"/>
      <c r="L41" s="7"/>
    </row>
    <row r="42" spans="1:12" ht="16.5" x14ac:dyDescent="0.25">
      <c r="A42" s="11">
        <v>23</v>
      </c>
      <c r="B42" s="12" t="s">
        <v>135</v>
      </c>
      <c r="C42" s="13" t="s">
        <v>136</v>
      </c>
      <c r="D42" s="14" t="s">
        <v>137</v>
      </c>
      <c r="E42" s="15">
        <v>43342</v>
      </c>
      <c r="F42" s="16">
        <v>0.41099999999999998</v>
      </c>
      <c r="G42" s="16">
        <v>0.41099999999999998</v>
      </c>
      <c r="H42" s="16">
        <v>105.83</v>
      </c>
      <c r="I42" s="16" t="s">
        <v>31</v>
      </c>
      <c r="J42" s="16" t="s">
        <v>31</v>
      </c>
      <c r="K42" s="7"/>
      <c r="L42" s="7"/>
    </row>
    <row r="43" spans="1:12" ht="16.5" x14ac:dyDescent="0.25">
      <c r="A43" s="11">
        <v>24</v>
      </c>
      <c r="B43" s="12" t="s">
        <v>138</v>
      </c>
      <c r="C43" s="13" t="s">
        <v>139</v>
      </c>
      <c r="D43" s="14" t="s">
        <v>140</v>
      </c>
      <c r="E43" s="15">
        <v>43341</v>
      </c>
      <c r="F43" s="16">
        <v>0.57899999999999996</v>
      </c>
      <c r="G43" s="16">
        <v>0.57899999999999996</v>
      </c>
      <c r="H43" s="16">
        <v>149.089</v>
      </c>
      <c r="I43" s="16" t="s">
        <v>31</v>
      </c>
      <c r="J43" s="16" t="s">
        <v>31</v>
      </c>
      <c r="K43" s="7"/>
      <c r="L43" s="7"/>
    </row>
    <row r="44" spans="1:12" ht="33" x14ac:dyDescent="0.25">
      <c r="A44" s="11">
        <v>25</v>
      </c>
      <c r="B44" s="12" t="s">
        <v>141</v>
      </c>
      <c r="C44" s="13" t="s">
        <v>142</v>
      </c>
      <c r="D44" s="14" t="s">
        <v>143</v>
      </c>
      <c r="E44" s="15">
        <v>43342</v>
      </c>
      <c r="F44" s="16">
        <v>20.550999999999998</v>
      </c>
      <c r="G44" s="16" t="s">
        <v>31</v>
      </c>
      <c r="H44" s="16" t="s">
        <v>31</v>
      </c>
      <c r="I44" s="16">
        <v>20.550999999999998</v>
      </c>
      <c r="J44" s="16">
        <v>4409.8019999999997</v>
      </c>
      <c r="K44" s="7"/>
      <c r="L44" s="7"/>
    </row>
    <row r="45" spans="1:12" ht="33" x14ac:dyDescent="0.25">
      <c r="A45" s="11">
        <v>26</v>
      </c>
      <c r="B45" s="12" t="s">
        <v>65</v>
      </c>
      <c r="C45" s="13"/>
      <c r="D45" s="14"/>
      <c r="E45" s="15"/>
      <c r="F45" s="16">
        <v>9.1710000000000065</v>
      </c>
      <c r="G45" s="16" t="s">
        <v>31</v>
      </c>
      <c r="H45" s="16" t="s">
        <v>31</v>
      </c>
      <c r="I45" s="16">
        <v>9.1710000000000065</v>
      </c>
      <c r="J45" s="16">
        <v>1967.8989999999999</v>
      </c>
      <c r="K45" s="7"/>
      <c r="L45" s="16">
        <v>1967.8989999999999</v>
      </c>
    </row>
    <row r="46" spans="1:12" ht="16.5" x14ac:dyDescent="0.25">
      <c r="A46" s="11"/>
      <c r="B46" s="12"/>
      <c r="C46" s="13"/>
      <c r="D46" s="14"/>
      <c r="E46" s="15"/>
      <c r="F46" s="16">
        <v>100.00000000000001</v>
      </c>
      <c r="G46" s="16">
        <v>31.809000000000001</v>
      </c>
      <c r="H46" s="16">
        <f>SUM(H20:H45)</f>
        <v>8190.6290000000008</v>
      </c>
      <c r="I46" s="16">
        <v>68.190000000000012</v>
      </c>
      <c r="J46" s="16">
        <f>SUM(J20:J45)</f>
        <v>14632.321</v>
      </c>
      <c r="K46" s="21">
        <f>H46+J46</f>
        <v>22822.95</v>
      </c>
      <c r="L46" s="7">
        <f>SUM(L28:L45)</f>
        <v>1968.1139999999998</v>
      </c>
    </row>
    <row r="47" spans="1:12" ht="16.5" x14ac:dyDescent="0.25">
      <c r="A47" s="11"/>
      <c r="B47" s="12" t="s">
        <v>66</v>
      </c>
      <c r="C47" s="13"/>
      <c r="D47" s="14"/>
      <c r="E47" s="15"/>
      <c r="F47" s="16"/>
      <c r="G47" s="16" t="s">
        <v>31</v>
      </c>
      <c r="H47" s="16"/>
      <c r="I47" s="16" t="s">
        <v>31</v>
      </c>
      <c r="J47" s="16">
        <v>22822.951000000001</v>
      </c>
      <c r="K47" s="7"/>
      <c r="L47" s="7"/>
    </row>
    <row r="48" spans="1:12" ht="16.5" x14ac:dyDescent="0.25">
      <c r="A48" s="11"/>
      <c r="B48" s="12" t="s">
        <v>67</v>
      </c>
      <c r="C48" s="13"/>
      <c r="D48" s="14"/>
      <c r="E48" s="15"/>
      <c r="F48" s="16"/>
      <c r="G48" s="16" t="s">
        <v>31</v>
      </c>
      <c r="H48" s="16"/>
      <c r="I48" s="16" t="s">
        <v>31</v>
      </c>
      <c r="J48" s="19">
        <v>22822.95</v>
      </c>
      <c r="K48" s="7">
        <f>K46-L46</f>
        <v>20854.835999999999</v>
      </c>
      <c r="L48" s="7"/>
    </row>
    <row r="49" spans="10:10" x14ac:dyDescent="0.25">
      <c r="J49" s="20">
        <f>J48-J47</f>
        <v>-1.0000000002037268E-3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3"/>
  <sheetViews>
    <sheetView tabSelected="1" topLeftCell="A10" zoomScale="73" zoomScaleNormal="73" zoomScaleSheetLayoutView="100" workbookViewId="0">
      <selection activeCell="F43" sqref="F43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144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145</v>
      </c>
      <c r="C20" s="13" t="s">
        <v>146</v>
      </c>
      <c r="D20" s="14" t="s">
        <v>147</v>
      </c>
      <c r="E20" s="15">
        <v>43342</v>
      </c>
      <c r="F20" s="16">
        <v>7.1550000000000002</v>
      </c>
      <c r="G20" s="16">
        <v>7.1550000000000002</v>
      </c>
      <c r="H20" s="16">
        <v>81.093999999999994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148</v>
      </c>
      <c r="C21" s="13" t="s">
        <v>149</v>
      </c>
      <c r="D21" s="14" t="s">
        <v>150</v>
      </c>
      <c r="E21" s="15">
        <v>43340</v>
      </c>
      <c r="F21" s="16">
        <v>0.41299999999999998</v>
      </c>
      <c r="G21" s="16" t="s">
        <v>31</v>
      </c>
      <c r="H21" s="16" t="s">
        <v>31</v>
      </c>
      <c r="I21" s="16">
        <v>0.41299999999999998</v>
      </c>
      <c r="J21" s="16">
        <v>3.9009999999999998</v>
      </c>
      <c r="K21" s="7"/>
      <c r="L21" s="7"/>
    </row>
    <row r="22" spans="1:12" ht="16.5" x14ac:dyDescent="0.25">
      <c r="A22" s="11">
        <v>3</v>
      </c>
      <c r="B22" s="12" t="s">
        <v>151</v>
      </c>
      <c r="C22" s="13" t="s">
        <v>152</v>
      </c>
      <c r="D22" s="14" t="s">
        <v>153</v>
      </c>
      <c r="E22" s="15">
        <v>43340</v>
      </c>
      <c r="F22" s="16">
        <v>4.8040000000000003</v>
      </c>
      <c r="G22" s="16">
        <v>4.8040000000000003</v>
      </c>
      <c r="H22" s="16">
        <v>54.448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154</v>
      </c>
      <c r="C23" s="13" t="s">
        <v>155</v>
      </c>
      <c r="D23" s="14" t="s">
        <v>156</v>
      </c>
      <c r="E23" s="15">
        <v>43340</v>
      </c>
      <c r="F23" s="16">
        <v>11.164999999999999</v>
      </c>
      <c r="G23" s="16">
        <v>11.164999999999999</v>
      </c>
      <c r="H23" s="16">
        <v>126.542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157</v>
      </c>
      <c r="C24" s="13" t="s">
        <v>158</v>
      </c>
      <c r="D24" s="14" t="s">
        <v>159</v>
      </c>
      <c r="E24" s="15">
        <v>43342</v>
      </c>
      <c r="F24" s="16">
        <v>25.061</v>
      </c>
      <c r="G24" s="16">
        <v>17.542999999999999</v>
      </c>
      <c r="H24" s="16">
        <v>198.83</v>
      </c>
      <c r="I24" s="16">
        <v>7.5179999999999998</v>
      </c>
      <c r="J24" s="16">
        <v>71.007000000000005</v>
      </c>
      <c r="K24" s="7"/>
      <c r="L24" s="7"/>
    </row>
    <row r="25" spans="1:12" ht="16.5" x14ac:dyDescent="0.25">
      <c r="A25" s="11">
        <v>6</v>
      </c>
      <c r="B25" s="12" t="s">
        <v>160</v>
      </c>
      <c r="C25" s="13" t="s">
        <v>161</v>
      </c>
      <c r="D25" s="14" t="s">
        <v>162</v>
      </c>
      <c r="E25" s="15">
        <v>43340</v>
      </c>
      <c r="F25" s="16">
        <v>18.224</v>
      </c>
      <c r="G25" s="16">
        <v>18.224</v>
      </c>
      <c r="H25" s="16">
        <v>206.548</v>
      </c>
      <c r="I25" s="16" t="s">
        <v>31</v>
      </c>
      <c r="J25" s="16" t="s">
        <v>31</v>
      </c>
      <c r="K25" s="7"/>
      <c r="L25" s="7"/>
    </row>
    <row r="26" spans="1:12" ht="16.5" x14ac:dyDescent="0.25">
      <c r="A26" s="11">
        <v>7</v>
      </c>
      <c r="B26" s="12" t="s">
        <v>163</v>
      </c>
      <c r="C26" s="13" t="s">
        <v>164</v>
      </c>
      <c r="D26" s="14" t="s">
        <v>165</v>
      </c>
      <c r="E26" s="15">
        <v>43340</v>
      </c>
      <c r="F26" s="16">
        <v>0.61599999999999999</v>
      </c>
      <c r="G26" s="23" t="s">
        <v>31</v>
      </c>
      <c r="H26" s="23" t="s">
        <v>31</v>
      </c>
      <c r="I26" s="23" t="s">
        <v>31</v>
      </c>
      <c r="J26" s="16">
        <v>5.8179999999999996</v>
      </c>
      <c r="K26" s="7"/>
      <c r="L26" s="7"/>
    </row>
    <row r="27" spans="1:12" ht="16.5" x14ac:dyDescent="0.25">
      <c r="A27" s="11">
        <v>8</v>
      </c>
      <c r="B27" s="12" t="s">
        <v>166</v>
      </c>
      <c r="C27" s="13" t="s">
        <v>167</v>
      </c>
      <c r="D27" s="14" t="s">
        <v>168</v>
      </c>
      <c r="E27" s="15">
        <v>43340</v>
      </c>
      <c r="F27" s="16">
        <v>1.728</v>
      </c>
      <c r="G27" s="16">
        <v>1.728</v>
      </c>
      <c r="H27" s="16">
        <v>19.585000000000001</v>
      </c>
      <c r="I27" s="16" t="s">
        <v>31</v>
      </c>
      <c r="J27" s="16" t="s">
        <v>31</v>
      </c>
      <c r="K27" s="7"/>
      <c r="L27" s="7"/>
    </row>
    <row r="28" spans="1:12" ht="16.5" x14ac:dyDescent="0.25">
      <c r="A28" s="11">
        <v>9</v>
      </c>
      <c r="B28" s="12" t="s">
        <v>169</v>
      </c>
      <c r="C28" s="13" t="s">
        <v>170</v>
      </c>
      <c r="D28" s="14" t="s">
        <v>171</v>
      </c>
      <c r="E28" s="15">
        <v>43340</v>
      </c>
      <c r="F28" s="16">
        <v>7.806</v>
      </c>
      <c r="G28" s="16">
        <v>7.806</v>
      </c>
      <c r="H28" s="16">
        <v>88.471999999999994</v>
      </c>
      <c r="I28" s="16" t="s">
        <v>31</v>
      </c>
      <c r="J28" s="16" t="s">
        <v>31</v>
      </c>
      <c r="K28" s="7"/>
      <c r="L28" s="7"/>
    </row>
    <row r="29" spans="1:12" ht="33" x14ac:dyDescent="0.25">
      <c r="A29" s="11">
        <v>10</v>
      </c>
      <c r="B29" s="12" t="s">
        <v>65</v>
      </c>
      <c r="C29" s="13"/>
      <c r="D29" s="14"/>
      <c r="E29" s="15"/>
      <c r="F29" s="16">
        <v>23.028000000000006</v>
      </c>
      <c r="G29" s="16" t="s">
        <v>31</v>
      </c>
      <c r="H29" s="16" t="s">
        <v>31</v>
      </c>
      <c r="I29" s="16">
        <v>23.028000000000006</v>
      </c>
      <c r="J29" s="18">
        <f>217.496-0.001</f>
        <v>217.495</v>
      </c>
      <c r="K29" s="7"/>
      <c r="L29" s="7"/>
    </row>
    <row r="30" spans="1:12" ht="16.5" x14ac:dyDescent="0.25">
      <c r="A30" s="11"/>
      <c r="B30" s="12"/>
      <c r="C30" s="13"/>
      <c r="D30" s="14"/>
      <c r="E30" s="15"/>
      <c r="F30" s="16">
        <v>100</v>
      </c>
      <c r="G30" s="16">
        <v>68.425000000000011</v>
      </c>
      <c r="H30" s="16">
        <f>SUM(H20:H29)</f>
        <v>775.51900000000001</v>
      </c>
      <c r="I30" s="16">
        <v>30.959000000000007</v>
      </c>
      <c r="J30" s="16">
        <f>SUM(J20:J29)</f>
        <v>298.221</v>
      </c>
      <c r="K30" s="21">
        <f>H30+J30</f>
        <v>1073.74</v>
      </c>
      <c r="L30" s="7"/>
    </row>
    <row r="31" spans="1:12" ht="16.5" x14ac:dyDescent="0.25">
      <c r="A31" s="11"/>
      <c r="B31" s="12" t="s">
        <v>66</v>
      </c>
      <c r="C31" s="13"/>
      <c r="D31" s="14"/>
      <c r="E31" s="15"/>
      <c r="F31" s="16"/>
      <c r="G31" s="16" t="s">
        <v>31</v>
      </c>
      <c r="H31" s="16"/>
      <c r="I31" s="16" t="s">
        <v>31</v>
      </c>
      <c r="J31" s="16">
        <v>1073.741</v>
      </c>
      <c r="K31" s="7"/>
      <c r="L31" s="7"/>
    </row>
    <row r="32" spans="1:12" ht="16.5" x14ac:dyDescent="0.25">
      <c r="A32" s="11"/>
      <c r="B32" s="12" t="s">
        <v>67</v>
      </c>
      <c r="C32" s="13"/>
      <c r="D32" s="14"/>
      <c r="E32" s="15"/>
      <c r="F32" s="16"/>
      <c r="G32" s="16" t="s">
        <v>31</v>
      </c>
      <c r="H32" s="16"/>
      <c r="I32" s="16" t="s">
        <v>31</v>
      </c>
      <c r="J32" s="19">
        <v>1073.74</v>
      </c>
      <c r="K32" s="7"/>
      <c r="L32" s="7"/>
    </row>
    <row r="33" spans="10:10" x14ac:dyDescent="0.25">
      <c r="J33" s="20">
        <f>J32-J31</f>
        <v>-9.9999999997635314E-4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7"/>
  <sheetViews>
    <sheetView topLeftCell="A16" zoomScale="78" zoomScaleNormal="78" zoomScaleSheetLayoutView="100" workbookViewId="0">
      <selection activeCell="K37" sqref="K37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172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173</v>
      </c>
      <c r="C20" s="13" t="s">
        <v>174</v>
      </c>
      <c r="D20" s="14" t="s">
        <v>175</v>
      </c>
      <c r="E20" s="15">
        <v>43342</v>
      </c>
      <c r="F20" s="16">
        <v>4.9930000000000003</v>
      </c>
      <c r="G20" s="16">
        <v>4.9930000000000003</v>
      </c>
      <c r="H20" s="16">
        <v>360.37599999999998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176</v>
      </c>
      <c r="C21" s="13" t="s">
        <v>177</v>
      </c>
      <c r="D21" s="14" t="s">
        <v>178</v>
      </c>
      <c r="E21" s="15">
        <v>43341</v>
      </c>
      <c r="F21" s="16">
        <v>1.2430000000000001</v>
      </c>
      <c r="G21" s="16" t="s">
        <v>31</v>
      </c>
      <c r="H21" s="16" t="s">
        <v>31</v>
      </c>
      <c r="I21" s="16">
        <v>1.2430000000000001</v>
      </c>
      <c r="J21" s="16">
        <v>74.763000000000005</v>
      </c>
      <c r="K21" s="7"/>
      <c r="L21" s="7"/>
    </row>
    <row r="22" spans="1:12" ht="16.5" x14ac:dyDescent="0.25">
      <c r="A22" s="11">
        <v>3</v>
      </c>
      <c r="B22" s="12" t="s">
        <v>179</v>
      </c>
      <c r="C22" s="13" t="s">
        <v>180</v>
      </c>
      <c r="D22" s="14" t="s">
        <v>181</v>
      </c>
      <c r="E22" s="15">
        <v>43342</v>
      </c>
      <c r="F22" s="16">
        <v>2.75</v>
      </c>
      <c r="G22" s="16" t="s">
        <v>31</v>
      </c>
      <c r="H22" s="16" t="s">
        <v>31</v>
      </c>
      <c r="I22" s="16">
        <v>2.75</v>
      </c>
      <c r="J22" s="16">
        <v>165.404</v>
      </c>
      <c r="K22" s="7"/>
      <c r="L22" s="7"/>
    </row>
    <row r="23" spans="1:12" ht="16.5" x14ac:dyDescent="0.25">
      <c r="A23" s="11">
        <v>4</v>
      </c>
      <c r="B23" s="12" t="s">
        <v>182</v>
      </c>
      <c r="C23" s="13" t="s">
        <v>183</v>
      </c>
      <c r="D23" s="14" t="s">
        <v>184</v>
      </c>
      <c r="E23" s="15">
        <v>43342</v>
      </c>
      <c r="F23" s="16">
        <v>0.64700000000000002</v>
      </c>
      <c r="G23" s="16">
        <v>0.64700000000000002</v>
      </c>
      <c r="H23" s="16">
        <v>46.698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185</v>
      </c>
      <c r="C24" s="13" t="s">
        <v>186</v>
      </c>
      <c r="D24" s="14" t="s">
        <v>187</v>
      </c>
      <c r="E24" s="15">
        <v>43342</v>
      </c>
      <c r="F24" s="16">
        <v>6.5140000000000002</v>
      </c>
      <c r="G24" s="16" t="s">
        <v>31</v>
      </c>
      <c r="H24" s="16" t="s">
        <v>31</v>
      </c>
      <c r="I24" s="16">
        <v>6.5140000000000002</v>
      </c>
      <c r="J24" s="16">
        <v>391.79700000000003</v>
      </c>
      <c r="K24" s="7"/>
      <c r="L24" s="7"/>
    </row>
    <row r="25" spans="1:12" ht="16.5" x14ac:dyDescent="0.25">
      <c r="A25" s="11">
        <v>6</v>
      </c>
      <c r="B25" s="12" t="s">
        <v>117</v>
      </c>
      <c r="C25" s="13" t="s">
        <v>118</v>
      </c>
      <c r="D25" s="14" t="s">
        <v>188</v>
      </c>
      <c r="E25" s="15">
        <v>43341</v>
      </c>
      <c r="F25" s="16">
        <v>10.010999999999999</v>
      </c>
      <c r="G25" s="16" t="s">
        <v>31</v>
      </c>
      <c r="H25" s="16" t="s">
        <v>31</v>
      </c>
      <c r="I25" s="16">
        <v>10.010999999999999</v>
      </c>
      <c r="J25" s="16">
        <v>602.13</v>
      </c>
      <c r="K25" s="7"/>
      <c r="L25" s="7"/>
    </row>
    <row r="26" spans="1:12" ht="16.5" x14ac:dyDescent="0.25">
      <c r="A26" s="11">
        <v>7</v>
      </c>
      <c r="B26" s="12" t="s">
        <v>114</v>
      </c>
      <c r="C26" s="13" t="s">
        <v>115</v>
      </c>
      <c r="D26" s="14" t="s">
        <v>189</v>
      </c>
      <c r="E26" s="15">
        <v>43341</v>
      </c>
      <c r="F26" s="16">
        <v>8.3320000000000007</v>
      </c>
      <c r="G26" s="16" t="s">
        <v>31</v>
      </c>
      <c r="H26" s="16" t="s">
        <v>31</v>
      </c>
      <c r="I26" s="16">
        <v>8.3320000000000007</v>
      </c>
      <c r="J26" s="16">
        <v>501.14400000000001</v>
      </c>
      <c r="K26" s="7"/>
      <c r="L26" s="7"/>
    </row>
    <row r="27" spans="1:12" ht="33" x14ac:dyDescent="0.25">
      <c r="A27" s="11">
        <v>8</v>
      </c>
      <c r="B27" s="12" t="s">
        <v>141</v>
      </c>
      <c r="C27" s="13" t="s">
        <v>142</v>
      </c>
      <c r="D27" s="14" t="s">
        <v>190</v>
      </c>
      <c r="E27" s="15">
        <v>43342</v>
      </c>
      <c r="F27" s="16">
        <v>11.603</v>
      </c>
      <c r="G27" s="16" t="s">
        <v>31</v>
      </c>
      <c r="H27" s="16" t="s">
        <v>31</v>
      </c>
      <c r="I27" s="16">
        <v>11.603</v>
      </c>
      <c r="J27" s="16">
        <v>697.88400000000001</v>
      </c>
      <c r="K27" s="7"/>
      <c r="L27" s="7"/>
    </row>
    <row r="28" spans="1:12" ht="16.5" x14ac:dyDescent="0.25">
      <c r="A28" s="11">
        <v>9</v>
      </c>
      <c r="B28" s="12" t="s">
        <v>191</v>
      </c>
      <c r="C28" s="13" t="s">
        <v>192</v>
      </c>
      <c r="D28" s="14" t="s">
        <v>193</v>
      </c>
      <c r="E28" s="15">
        <v>43341</v>
      </c>
      <c r="F28" s="16">
        <v>27.942</v>
      </c>
      <c r="G28" s="16" t="s">
        <v>31</v>
      </c>
      <c r="H28" s="16" t="s">
        <v>31</v>
      </c>
      <c r="I28" s="16">
        <v>27.942</v>
      </c>
      <c r="J28" s="18">
        <f>1680.623-0.001</f>
        <v>1680.6220000000001</v>
      </c>
      <c r="K28" s="7"/>
      <c r="L28" s="7"/>
    </row>
    <row r="29" spans="1:12" ht="16.5" x14ac:dyDescent="0.25">
      <c r="A29" s="11">
        <v>10</v>
      </c>
      <c r="B29" s="12" t="s">
        <v>194</v>
      </c>
      <c r="C29" s="13" t="s">
        <v>195</v>
      </c>
      <c r="D29" s="14" t="s">
        <v>196</v>
      </c>
      <c r="E29" s="15">
        <v>43342</v>
      </c>
      <c r="F29" s="16">
        <v>2.5329999999999999</v>
      </c>
      <c r="G29" s="16" t="s">
        <v>31</v>
      </c>
      <c r="H29" s="16" t="s">
        <v>31</v>
      </c>
      <c r="I29" s="16">
        <v>2.5329999999999999</v>
      </c>
      <c r="J29" s="16">
        <v>152.352</v>
      </c>
      <c r="K29" s="7"/>
      <c r="L29" s="7"/>
    </row>
    <row r="30" spans="1:12" ht="16.5" x14ac:dyDescent="0.25">
      <c r="A30" s="11">
        <v>11</v>
      </c>
      <c r="B30" s="12" t="s">
        <v>197</v>
      </c>
      <c r="C30" s="13" t="s">
        <v>198</v>
      </c>
      <c r="D30" s="14" t="s">
        <v>199</v>
      </c>
      <c r="E30" s="15">
        <v>43341</v>
      </c>
      <c r="F30" s="16">
        <v>3.9E-2</v>
      </c>
      <c r="G30" s="16">
        <v>3.9E-2</v>
      </c>
      <c r="H30" s="16">
        <v>2.8149999999999999</v>
      </c>
      <c r="I30" s="16" t="s">
        <v>31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81</v>
      </c>
      <c r="C31" s="13" t="s">
        <v>82</v>
      </c>
      <c r="D31" s="14" t="s">
        <v>200</v>
      </c>
      <c r="E31" s="15">
        <v>43342</v>
      </c>
      <c r="F31" s="16">
        <v>12.367000000000001</v>
      </c>
      <c r="G31" s="16" t="s">
        <v>31</v>
      </c>
      <c r="H31" s="16" t="s">
        <v>31</v>
      </c>
      <c r="I31" s="16">
        <v>12.367000000000001</v>
      </c>
      <c r="J31" s="16">
        <v>743.83600000000001</v>
      </c>
      <c r="K31" s="7"/>
      <c r="L31" s="7"/>
    </row>
    <row r="32" spans="1:12" ht="16.5" x14ac:dyDescent="0.25">
      <c r="A32" s="11">
        <v>13</v>
      </c>
      <c r="B32" s="12" t="s">
        <v>201</v>
      </c>
      <c r="C32" s="13" t="s">
        <v>202</v>
      </c>
      <c r="D32" s="14" t="s">
        <v>203</v>
      </c>
      <c r="E32" s="15">
        <v>43341</v>
      </c>
      <c r="F32" s="16">
        <v>10.365</v>
      </c>
      <c r="G32" s="16" t="s">
        <v>31</v>
      </c>
      <c r="H32" s="16" t="s">
        <v>31</v>
      </c>
      <c r="I32" s="16">
        <v>10.365</v>
      </c>
      <c r="J32" s="16">
        <v>623.42200000000003</v>
      </c>
      <c r="K32" s="7"/>
      <c r="L32" s="7"/>
    </row>
    <row r="33" spans="1:12" ht="33" x14ac:dyDescent="0.25">
      <c r="A33" s="11">
        <v>14</v>
      </c>
      <c r="B33" s="12" t="s">
        <v>65</v>
      </c>
      <c r="C33" s="13"/>
      <c r="D33" s="14"/>
      <c r="E33" s="15"/>
      <c r="F33" s="16">
        <v>0.66100000000000136</v>
      </c>
      <c r="G33" s="16" t="s">
        <v>31</v>
      </c>
      <c r="H33" s="16" t="s">
        <v>31</v>
      </c>
      <c r="I33" s="16">
        <v>0.66100000000000136</v>
      </c>
      <c r="J33" s="16">
        <v>39.756999999999998</v>
      </c>
      <c r="K33" s="7"/>
      <c r="L33" s="7"/>
    </row>
    <row r="34" spans="1:12" ht="16.5" x14ac:dyDescent="0.25">
      <c r="A34" s="11"/>
      <c r="B34" s="12"/>
      <c r="C34" s="13"/>
      <c r="D34" s="14"/>
      <c r="E34" s="15"/>
      <c r="F34" s="16">
        <v>99.999999999999986</v>
      </c>
      <c r="G34" s="16">
        <v>5.6790000000000003</v>
      </c>
      <c r="H34" s="16">
        <f>SUM(H20:H33)</f>
        <v>409.88899999999995</v>
      </c>
      <c r="I34" s="16">
        <v>94.320999999999984</v>
      </c>
      <c r="J34" s="16">
        <f>SUM(J21:J33)</f>
        <v>5673.1110000000008</v>
      </c>
      <c r="K34" s="21">
        <f>H34+J34</f>
        <v>6083.0000000000009</v>
      </c>
      <c r="L34" s="7"/>
    </row>
    <row r="35" spans="1:12" ht="16.5" x14ac:dyDescent="0.25">
      <c r="A35" s="11"/>
      <c r="B35" s="12" t="s">
        <v>66</v>
      </c>
      <c r="C35" s="13"/>
      <c r="D35" s="14"/>
      <c r="E35" s="15"/>
      <c r="F35" s="16"/>
      <c r="G35" s="16" t="s">
        <v>31</v>
      </c>
      <c r="H35" s="16"/>
      <c r="I35" s="16" t="s">
        <v>31</v>
      </c>
      <c r="J35" s="16">
        <v>6083.0010000000002</v>
      </c>
      <c r="K35" s="7"/>
      <c r="L35" s="7"/>
    </row>
    <row r="36" spans="1:12" ht="16.5" x14ac:dyDescent="0.25">
      <c r="A36" s="11"/>
      <c r="B36" s="12" t="s">
        <v>67</v>
      </c>
      <c r="C36" s="13"/>
      <c r="D36" s="14"/>
      <c r="E36" s="15"/>
      <c r="F36" s="16"/>
      <c r="G36" s="16" t="s">
        <v>31</v>
      </c>
      <c r="H36" s="16"/>
      <c r="I36" s="16" t="s">
        <v>31</v>
      </c>
      <c r="J36" s="19">
        <v>6083</v>
      </c>
      <c r="K36" s="7">
        <f>K34-J33</f>
        <v>6043.2430000000013</v>
      </c>
      <c r="L36" s="7"/>
    </row>
    <row r="37" spans="1:12" x14ac:dyDescent="0.25">
      <c r="J37" s="20">
        <f>J36-J35</f>
        <v>-1.0000000002037268E-3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2"/>
  <sheetViews>
    <sheetView view="pageBreakPreview" topLeftCell="A33" zoomScale="75" zoomScaleNormal="100" zoomScaleSheetLayoutView="75" workbookViewId="0">
      <selection activeCell="K61" sqref="K61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204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205</v>
      </c>
      <c r="C20" s="13" t="s">
        <v>206</v>
      </c>
      <c r="D20" s="14" t="s">
        <v>207</v>
      </c>
      <c r="E20" s="15">
        <v>43341</v>
      </c>
      <c r="F20" s="16">
        <v>6.5000000000000002E-2</v>
      </c>
      <c r="G20" s="16">
        <v>6.5000000000000002E-2</v>
      </c>
      <c r="H20" s="16">
        <v>18.391999999999999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120</v>
      </c>
      <c r="C21" s="13" t="s">
        <v>121</v>
      </c>
      <c r="D21" s="14" t="s">
        <v>208</v>
      </c>
      <c r="E21" s="15">
        <v>43341</v>
      </c>
      <c r="F21" s="16">
        <v>3.3000000000000002E-2</v>
      </c>
      <c r="G21" s="16" t="s">
        <v>31</v>
      </c>
      <c r="H21" s="16" t="s">
        <v>31</v>
      </c>
      <c r="I21" s="16">
        <v>3.3000000000000002E-2</v>
      </c>
      <c r="J21" s="16">
        <v>7.7809999999999997</v>
      </c>
      <c r="K21" s="7"/>
      <c r="L21" s="7"/>
    </row>
    <row r="22" spans="1:12" ht="16.5" x14ac:dyDescent="0.25">
      <c r="A22" s="11">
        <v>3</v>
      </c>
      <c r="B22" s="12" t="s">
        <v>81</v>
      </c>
      <c r="C22" s="13" t="s">
        <v>82</v>
      </c>
      <c r="D22" s="14" t="s">
        <v>209</v>
      </c>
      <c r="E22" s="15">
        <v>43342</v>
      </c>
      <c r="F22" s="16">
        <v>3.5750000000000002</v>
      </c>
      <c r="G22" s="16">
        <v>3.5750000000000002</v>
      </c>
      <c r="H22" s="16">
        <v>1011.542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210</v>
      </c>
      <c r="C23" s="13" t="s">
        <v>211</v>
      </c>
      <c r="D23" s="14" t="s">
        <v>212</v>
      </c>
      <c r="E23" s="15">
        <v>43341</v>
      </c>
      <c r="F23" s="16">
        <v>8.33</v>
      </c>
      <c r="G23" s="16">
        <v>8.33</v>
      </c>
      <c r="H23" s="16">
        <v>2356.9639999999999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213</v>
      </c>
      <c r="C24" s="13" t="s">
        <v>214</v>
      </c>
      <c r="D24" s="14" t="s">
        <v>215</v>
      </c>
      <c r="E24" s="15">
        <v>43342</v>
      </c>
      <c r="F24" s="16">
        <v>0.36899999999999999</v>
      </c>
      <c r="G24" s="16">
        <v>0.36899999999999999</v>
      </c>
      <c r="H24" s="16">
        <v>104.408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72</v>
      </c>
      <c r="C25" s="13" t="s">
        <v>73</v>
      </c>
      <c r="D25" s="14" t="s">
        <v>216</v>
      </c>
      <c r="E25" s="15">
        <v>43341</v>
      </c>
      <c r="F25" s="16">
        <v>1.8320000000000001</v>
      </c>
      <c r="G25" s="16">
        <v>1.8320000000000001</v>
      </c>
      <c r="H25" s="16">
        <v>518.36199999999997</v>
      </c>
      <c r="I25" s="16" t="s">
        <v>31</v>
      </c>
      <c r="J25" s="16" t="s">
        <v>31</v>
      </c>
      <c r="K25" s="7"/>
      <c r="L25" s="7"/>
    </row>
    <row r="26" spans="1:12" ht="16.5" x14ac:dyDescent="0.25">
      <c r="A26" s="11">
        <v>7</v>
      </c>
      <c r="B26" s="12" t="s">
        <v>217</v>
      </c>
      <c r="C26" s="13" t="s">
        <v>218</v>
      </c>
      <c r="D26" s="14" t="s">
        <v>219</v>
      </c>
      <c r="E26" s="15">
        <v>43340</v>
      </c>
      <c r="F26" s="16">
        <v>0.42599999999999999</v>
      </c>
      <c r="G26" s="16">
        <v>0.42599999999999999</v>
      </c>
      <c r="H26" s="16">
        <v>120.536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220</v>
      </c>
      <c r="C27" s="13" t="s">
        <v>221</v>
      </c>
      <c r="D27" s="14" t="s">
        <v>222</v>
      </c>
      <c r="E27" s="15">
        <v>43341</v>
      </c>
      <c r="F27" s="16">
        <v>0.40799999999999997</v>
      </c>
      <c r="G27" s="16" t="s">
        <v>31</v>
      </c>
      <c r="H27" s="16" t="s">
        <v>31</v>
      </c>
      <c r="I27" s="16">
        <v>0.40799999999999997</v>
      </c>
      <c r="J27" s="16">
        <v>96.203000000000003</v>
      </c>
      <c r="K27" s="7"/>
      <c r="L27" s="7"/>
    </row>
    <row r="28" spans="1:12" ht="16.5" x14ac:dyDescent="0.25">
      <c r="A28" s="11">
        <v>9</v>
      </c>
      <c r="B28" s="12" t="s">
        <v>75</v>
      </c>
      <c r="C28" s="13" t="s">
        <v>76</v>
      </c>
      <c r="D28" s="14" t="s">
        <v>223</v>
      </c>
      <c r="E28" s="15">
        <v>43342</v>
      </c>
      <c r="F28" s="16">
        <v>0.44900000000000001</v>
      </c>
      <c r="G28" s="16">
        <v>0.44900000000000001</v>
      </c>
      <c r="H28" s="16">
        <v>127.044</v>
      </c>
      <c r="I28" s="16" t="s">
        <v>31</v>
      </c>
      <c r="J28" s="16" t="s">
        <v>31</v>
      </c>
      <c r="K28" s="7"/>
      <c r="L28" s="7"/>
    </row>
    <row r="29" spans="1:12" ht="16.5" x14ac:dyDescent="0.25">
      <c r="A29" s="11">
        <v>10</v>
      </c>
      <c r="B29" s="12" t="s">
        <v>224</v>
      </c>
      <c r="C29" s="13" t="s">
        <v>225</v>
      </c>
      <c r="D29" s="14" t="s">
        <v>226</v>
      </c>
      <c r="E29" s="15">
        <v>43348</v>
      </c>
      <c r="F29" s="16">
        <v>2.6709999999999998</v>
      </c>
      <c r="G29" s="16">
        <v>2.6709999999999998</v>
      </c>
      <c r="H29" s="16">
        <v>755.75599999999997</v>
      </c>
      <c r="I29" s="16" t="s">
        <v>31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227</v>
      </c>
      <c r="C30" s="13" t="s">
        <v>228</v>
      </c>
      <c r="D30" s="14" t="s">
        <v>229</v>
      </c>
      <c r="E30" s="15">
        <v>43342</v>
      </c>
      <c r="F30" s="16">
        <v>6.9000000000000006E-2</v>
      </c>
      <c r="G30" s="16">
        <v>6.9000000000000006E-2</v>
      </c>
      <c r="H30" s="16">
        <v>19.523</v>
      </c>
      <c r="I30" s="16" t="s">
        <v>31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230</v>
      </c>
      <c r="C31" s="13" t="s">
        <v>231</v>
      </c>
      <c r="D31" s="14" t="s">
        <v>232</v>
      </c>
      <c r="E31" s="15">
        <v>43341</v>
      </c>
      <c r="F31" s="16">
        <v>0.20899999999999999</v>
      </c>
      <c r="G31" s="16">
        <v>0.20899999999999999</v>
      </c>
      <c r="H31" s="16">
        <v>59.136000000000003</v>
      </c>
      <c r="I31" s="16" t="s">
        <v>31</v>
      </c>
      <c r="J31" s="16" t="s">
        <v>31</v>
      </c>
      <c r="K31" s="7"/>
      <c r="L31" s="7"/>
    </row>
    <row r="32" spans="1:12" ht="16.5" x14ac:dyDescent="0.25">
      <c r="A32" s="11">
        <v>13</v>
      </c>
      <c r="B32" s="12" t="s">
        <v>102</v>
      </c>
      <c r="C32" s="13" t="s">
        <v>103</v>
      </c>
      <c r="D32" s="14" t="s">
        <v>233</v>
      </c>
      <c r="E32" s="15">
        <v>43343</v>
      </c>
      <c r="F32" s="16">
        <v>2.0459999999999998</v>
      </c>
      <c r="G32" s="16" t="s">
        <v>31</v>
      </c>
      <c r="H32" s="16" t="s">
        <v>31</v>
      </c>
      <c r="I32" s="16">
        <v>2.0459999999999998</v>
      </c>
      <c r="J32" s="16">
        <v>482.428</v>
      </c>
      <c r="K32" s="7"/>
      <c r="L32" s="7"/>
    </row>
    <row r="33" spans="1:12" ht="16.5" x14ac:dyDescent="0.25">
      <c r="A33" s="11">
        <v>14</v>
      </c>
      <c r="B33" s="12" t="s">
        <v>234</v>
      </c>
      <c r="C33" s="13" t="s">
        <v>235</v>
      </c>
      <c r="D33" s="14" t="s">
        <v>236</v>
      </c>
      <c r="E33" s="15">
        <v>43340</v>
      </c>
      <c r="F33" s="16">
        <v>1.9339999999999999</v>
      </c>
      <c r="G33" s="16">
        <v>1.9339999999999999</v>
      </c>
      <c r="H33" s="16">
        <v>547.22299999999996</v>
      </c>
      <c r="I33" s="16" t="s">
        <v>31</v>
      </c>
      <c r="J33" s="16" t="s">
        <v>31</v>
      </c>
      <c r="K33" s="7"/>
      <c r="L33" s="7"/>
    </row>
    <row r="34" spans="1:12" ht="16.5" x14ac:dyDescent="0.25">
      <c r="A34" s="11">
        <v>15</v>
      </c>
      <c r="B34" s="12" t="s">
        <v>84</v>
      </c>
      <c r="C34" s="13" t="s">
        <v>85</v>
      </c>
      <c r="D34" s="14" t="s">
        <v>237</v>
      </c>
      <c r="E34" s="15">
        <v>43341</v>
      </c>
      <c r="F34" s="16">
        <v>6.0000000000000001E-3</v>
      </c>
      <c r="G34" s="16" t="s">
        <v>31</v>
      </c>
      <c r="H34" s="16" t="s">
        <v>31</v>
      </c>
      <c r="I34" s="16">
        <v>6.0000000000000001E-3</v>
      </c>
      <c r="J34" s="16">
        <v>1.415</v>
      </c>
      <c r="K34" s="7"/>
      <c r="L34" s="7"/>
    </row>
    <row r="35" spans="1:12" ht="16.5" x14ac:dyDescent="0.25">
      <c r="A35" s="11">
        <v>16</v>
      </c>
      <c r="B35" s="12" t="s">
        <v>238</v>
      </c>
      <c r="C35" s="13" t="s">
        <v>239</v>
      </c>
      <c r="D35" s="14" t="s">
        <v>240</v>
      </c>
      <c r="E35" s="15">
        <v>43342</v>
      </c>
      <c r="F35" s="16">
        <v>0.53900000000000003</v>
      </c>
      <c r="G35" s="16">
        <v>0.53900000000000003</v>
      </c>
      <c r="H35" s="16">
        <v>152.50899999999999</v>
      </c>
      <c r="I35" s="16" t="s">
        <v>31</v>
      </c>
      <c r="J35" s="16" t="s">
        <v>31</v>
      </c>
      <c r="K35" s="7"/>
      <c r="L35" s="7"/>
    </row>
    <row r="36" spans="1:12" ht="16.5" x14ac:dyDescent="0.25">
      <c r="A36" s="11">
        <v>17</v>
      </c>
      <c r="B36" s="12" t="s">
        <v>90</v>
      </c>
      <c r="C36" s="13" t="s">
        <v>91</v>
      </c>
      <c r="D36" s="14" t="s">
        <v>241</v>
      </c>
      <c r="E36" s="15">
        <v>43342</v>
      </c>
      <c r="F36" s="16">
        <v>12.352</v>
      </c>
      <c r="G36" s="16">
        <v>12.352</v>
      </c>
      <c r="H36" s="16">
        <v>3494.9839999999999</v>
      </c>
      <c r="I36" s="16" t="s">
        <v>31</v>
      </c>
      <c r="J36" s="16" t="s">
        <v>31</v>
      </c>
      <c r="K36" s="7"/>
      <c r="L36" s="7"/>
    </row>
    <row r="37" spans="1:12" ht="16.5" x14ac:dyDescent="0.25">
      <c r="A37" s="11">
        <v>18</v>
      </c>
      <c r="B37" s="12" t="s">
        <v>242</v>
      </c>
      <c r="C37" s="13" t="s">
        <v>243</v>
      </c>
      <c r="D37" s="14" t="s">
        <v>244</v>
      </c>
      <c r="E37" s="15">
        <v>43341</v>
      </c>
      <c r="F37" s="16">
        <v>0.60699999999999998</v>
      </c>
      <c r="G37" s="16" t="s">
        <v>31</v>
      </c>
      <c r="H37" s="16" t="s">
        <v>31</v>
      </c>
      <c r="I37" s="16">
        <v>0.60699999999999998</v>
      </c>
      <c r="J37" s="16">
        <v>143.125</v>
      </c>
      <c r="K37" s="7"/>
      <c r="L37" s="7"/>
    </row>
    <row r="38" spans="1:12" ht="16.5" x14ac:dyDescent="0.25">
      <c r="A38" s="11">
        <v>19</v>
      </c>
      <c r="B38" s="12" t="s">
        <v>245</v>
      </c>
      <c r="C38" s="13" t="s">
        <v>246</v>
      </c>
      <c r="D38" s="14" t="s">
        <v>247</v>
      </c>
      <c r="E38" s="15">
        <v>43342</v>
      </c>
      <c r="F38" s="16">
        <v>4.3999999999999997E-2</v>
      </c>
      <c r="G38" s="16" t="s">
        <v>31</v>
      </c>
      <c r="H38" s="16" t="s">
        <v>31</v>
      </c>
      <c r="I38" s="16">
        <v>4.3999999999999997E-2</v>
      </c>
      <c r="J38" s="16">
        <v>10.375</v>
      </c>
      <c r="K38" s="7"/>
      <c r="L38" s="7"/>
    </row>
    <row r="39" spans="1:12" ht="16.5" x14ac:dyDescent="0.25">
      <c r="A39" s="11">
        <v>20</v>
      </c>
      <c r="B39" s="12" t="s">
        <v>96</v>
      </c>
      <c r="C39" s="13" t="s">
        <v>97</v>
      </c>
      <c r="D39" s="14" t="s">
        <v>248</v>
      </c>
      <c r="E39" s="15">
        <v>43341</v>
      </c>
      <c r="F39" s="16">
        <v>0.34899999999999998</v>
      </c>
      <c r="G39" s="16">
        <v>0.34899999999999998</v>
      </c>
      <c r="H39" s="16">
        <v>98.748999999999995</v>
      </c>
      <c r="I39" s="16" t="s">
        <v>31</v>
      </c>
      <c r="J39" s="16" t="s">
        <v>31</v>
      </c>
      <c r="K39" s="7"/>
      <c r="L39" s="7"/>
    </row>
    <row r="40" spans="1:12" ht="16.5" x14ac:dyDescent="0.25">
      <c r="A40" s="11">
        <v>21</v>
      </c>
      <c r="B40" s="12" t="s">
        <v>78</v>
      </c>
      <c r="C40" s="13" t="s">
        <v>79</v>
      </c>
      <c r="D40" s="14" t="s">
        <v>249</v>
      </c>
      <c r="E40" s="15">
        <v>43341</v>
      </c>
      <c r="F40" s="16">
        <v>3.8239999999999998</v>
      </c>
      <c r="G40" s="16">
        <v>2.734</v>
      </c>
      <c r="H40" s="16">
        <v>773.58199999999999</v>
      </c>
      <c r="I40" s="16">
        <v>1.0900000000000001</v>
      </c>
      <c r="J40" s="16">
        <v>257.012</v>
      </c>
      <c r="K40" s="7"/>
      <c r="L40" s="7"/>
    </row>
    <row r="41" spans="1:12" ht="16.5" x14ac:dyDescent="0.25">
      <c r="A41" s="11">
        <v>22</v>
      </c>
      <c r="B41" s="12" t="s">
        <v>117</v>
      </c>
      <c r="C41" s="13" t="s">
        <v>118</v>
      </c>
      <c r="D41" s="14" t="s">
        <v>250</v>
      </c>
      <c r="E41" s="15">
        <v>43341</v>
      </c>
      <c r="F41" s="16">
        <v>6.9059999999999997</v>
      </c>
      <c r="G41" s="16" t="s">
        <v>31</v>
      </c>
      <c r="H41" s="16" t="s">
        <v>31</v>
      </c>
      <c r="I41" s="16">
        <v>6.9059999999999997</v>
      </c>
      <c r="J41" s="16">
        <v>1628.37</v>
      </c>
      <c r="K41" s="7"/>
      <c r="L41" s="7"/>
    </row>
    <row r="42" spans="1:12" ht="16.5" x14ac:dyDescent="0.25">
      <c r="A42" s="11">
        <v>23</v>
      </c>
      <c r="B42" s="12" t="s">
        <v>251</v>
      </c>
      <c r="C42" s="13" t="s">
        <v>252</v>
      </c>
      <c r="D42" s="14" t="s">
        <v>253</v>
      </c>
      <c r="E42" s="15">
        <v>43341</v>
      </c>
      <c r="F42" s="16">
        <v>0.33600000000000002</v>
      </c>
      <c r="G42" s="16">
        <v>0.33600000000000002</v>
      </c>
      <c r="H42" s="16">
        <v>95.070999999999998</v>
      </c>
      <c r="I42" s="16" t="s">
        <v>31</v>
      </c>
      <c r="J42" s="16" t="s">
        <v>31</v>
      </c>
      <c r="K42" s="7"/>
      <c r="L42" s="7"/>
    </row>
    <row r="43" spans="1:12" ht="33" x14ac:dyDescent="0.25">
      <c r="A43" s="11">
        <v>24</v>
      </c>
      <c r="B43" s="12" t="s">
        <v>141</v>
      </c>
      <c r="C43" s="13" t="s">
        <v>142</v>
      </c>
      <c r="D43" s="14" t="s">
        <v>254</v>
      </c>
      <c r="E43" s="15">
        <v>43342</v>
      </c>
      <c r="F43" s="16">
        <v>3.6629999999999998</v>
      </c>
      <c r="G43" s="16" t="s">
        <v>31</v>
      </c>
      <c r="H43" s="16" t="s">
        <v>31</v>
      </c>
      <c r="I43" s="16">
        <v>3.6629999999999998</v>
      </c>
      <c r="J43" s="16">
        <v>863.70100000000002</v>
      </c>
      <c r="K43" s="7"/>
      <c r="L43" s="7"/>
    </row>
    <row r="44" spans="1:12" ht="16.5" x14ac:dyDescent="0.25">
      <c r="A44" s="11">
        <v>25</v>
      </c>
      <c r="B44" s="12" t="s">
        <v>255</v>
      </c>
      <c r="C44" s="13" t="s">
        <v>256</v>
      </c>
      <c r="D44" s="14" t="s">
        <v>257</v>
      </c>
      <c r="E44" s="15">
        <v>43348</v>
      </c>
      <c r="F44" s="16">
        <v>0.56699999999999995</v>
      </c>
      <c r="G44" s="16">
        <v>0.56699999999999995</v>
      </c>
      <c r="H44" s="16">
        <v>160.43199999999999</v>
      </c>
      <c r="I44" s="16" t="s">
        <v>31</v>
      </c>
      <c r="J44" s="16" t="s">
        <v>31</v>
      </c>
      <c r="K44" s="7"/>
      <c r="L44" s="7"/>
    </row>
    <row r="45" spans="1:12" ht="16.5" x14ac:dyDescent="0.25">
      <c r="A45" s="11">
        <v>26</v>
      </c>
      <c r="B45" s="12" t="s">
        <v>108</v>
      </c>
      <c r="C45" s="13" t="s">
        <v>109</v>
      </c>
      <c r="D45" s="14" t="s">
        <v>258</v>
      </c>
      <c r="E45" s="15">
        <v>43341</v>
      </c>
      <c r="F45" s="16">
        <v>2.6850000000000001</v>
      </c>
      <c r="G45" s="16">
        <v>2.6850000000000001</v>
      </c>
      <c r="H45" s="16">
        <v>759.71799999999996</v>
      </c>
      <c r="I45" s="16" t="s">
        <v>31</v>
      </c>
      <c r="J45" s="16" t="s">
        <v>31</v>
      </c>
      <c r="K45" s="7"/>
      <c r="L45" s="7"/>
    </row>
    <row r="46" spans="1:12" ht="16.5" x14ac:dyDescent="0.25">
      <c r="A46" s="11">
        <v>27</v>
      </c>
      <c r="B46" s="12" t="s">
        <v>105</v>
      </c>
      <c r="C46" s="13" t="s">
        <v>106</v>
      </c>
      <c r="D46" s="14" t="s">
        <v>259</v>
      </c>
      <c r="E46" s="15">
        <v>43342</v>
      </c>
      <c r="F46" s="16">
        <v>20.228000000000002</v>
      </c>
      <c r="G46" s="16">
        <v>20.228000000000002</v>
      </c>
      <c r="H46" s="16">
        <v>5723.4880000000003</v>
      </c>
      <c r="I46" s="16" t="s">
        <v>31</v>
      </c>
      <c r="J46" s="16" t="s">
        <v>31</v>
      </c>
      <c r="K46" s="7"/>
      <c r="L46" s="7"/>
    </row>
    <row r="47" spans="1:12" ht="16.5" x14ac:dyDescent="0.25">
      <c r="A47" s="11">
        <v>28</v>
      </c>
      <c r="B47" s="12" t="s">
        <v>260</v>
      </c>
      <c r="C47" s="13" t="s">
        <v>261</v>
      </c>
      <c r="D47" s="14" t="s">
        <v>262</v>
      </c>
      <c r="E47" s="15">
        <v>43342</v>
      </c>
      <c r="F47" s="16">
        <v>17.132999999999999</v>
      </c>
      <c r="G47" s="16">
        <v>17.132999999999999</v>
      </c>
      <c r="H47" s="16">
        <v>4847.7619999999997</v>
      </c>
      <c r="I47" s="16" t="s">
        <v>31</v>
      </c>
      <c r="J47" s="16" t="s">
        <v>31</v>
      </c>
      <c r="K47" s="7"/>
      <c r="L47" s="7"/>
    </row>
    <row r="48" spans="1:12" ht="16.5" x14ac:dyDescent="0.25">
      <c r="A48" s="11">
        <v>29</v>
      </c>
      <c r="B48" s="12" t="s">
        <v>114</v>
      </c>
      <c r="C48" s="13" t="s">
        <v>115</v>
      </c>
      <c r="D48" s="14" t="s">
        <v>263</v>
      </c>
      <c r="E48" s="15">
        <v>43341</v>
      </c>
      <c r="F48" s="16">
        <v>0.42299999999999999</v>
      </c>
      <c r="G48" s="16" t="s">
        <v>31</v>
      </c>
      <c r="H48" s="16" t="s">
        <v>31</v>
      </c>
      <c r="I48" s="16">
        <v>0.42299999999999999</v>
      </c>
      <c r="J48" s="16">
        <v>99.739000000000004</v>
      </c>
      <c r="K48" s="7"/>
      <c r="L48" s="7"/>
    </row>
    <row r="49" spans="1:12" ht="16.5" x14ac:dyDescent="0.25">
      <c r="A49" s="11">
        <v>30</v>
      </c>
      <c r="B49" s="12" t="s">
        <v>264</v>
      </c>
      <c r="C49" s="13" t="s">
        <v>265</v>
      </c>
      <c r="D49" s="14" t="s">
        <v>266</v>
      </c>
      <c r="E49" s="15">
        <v>43342</v>
      </c>
      <c r="F49" s="16">
        <v>1.48</v>
      </c>
      <c r="G49" s="16">
        <v>1.48</v>
      </c>
      <c r="H49" s="16">
        <v>418.76400000000001</v>
      </c>
      <c r="I49" s="16" t="s">
        <v>31</v>
      </c>
      <c r="J49" s="16" t="s">
        <v>31</v>
      </c>
      <c r="K49" s="7"/>
      <c r="L49" s="7"/>
    </row>
    <row r="50" spans="1:12" ht="16.5" x14ac:dyDescent="0.25">
      <c r="A50" s="11">
        <v>31</v>
      </c>
      <c r="B50" s="12" t="s">
        <v>267</v>
      </c>
      <c r="C50" s="13" t="s">
        <v>268</v>
      </c>
      <c r="D50" s="14" t="s">
        <v>269</v>
      </c>
      <c r="E50" s="15">
        <v>43350</v>
      </c>
      <c r="F50" s="16">
        <v>1.0999999999999999E-2</v>
      </c>
      <c r="G50" s="16" t="s">
        <v>31</v>
      </c>
      <c r="H50" s="16" t="s">
        <v>31</v>
      </c>
      <c r="I50" s="16">
        <v>1.0999999999999999E-2</v>
      </c>
      <c r="J50" s="16">
        <v>2.5939999999999999</v>
      </c>
      <c r="K50" s="7"/>
      <c r="L50" s="7"/>
    </row>
    <row r="51" spans="1:12" ht="16.5" x14ac:dyDescent="0.25">
      <c r="A51" s="11">
        <v>32</v>
      </c>
      <c r="B51" s="12" t="s">
        <v>201</v>
      </c>
      <c r="C51" s="13" t="s">
        <v>202</v>
      </c>
      <c r="D51" s="14" t="s">
        <v>270</v>
      </c>
      <c r="E51" s="15">
        <v>43342</v>
      </c>
      <c r="F51" s="16">
        <v>1.4E-2</v>
      </c>
      <c r="G51" s="16" t="s">
        <v>31</v>
      </c>
      <c r="H51" s="16" t="s">
        <v>31</v>
      </c>
      <c r="I51" s="16">
        <v>1.4E-2</v>
      </c>
      <c r="J51" s="16">
        <v>3.3010000000000002</v>
      </c>
      <c r="K51" s="7"/>
      <c r="L51" s="7"/>
    </row>
    <row r="52" spans="1:12" ht="16.5" x14ac:dyDescent="0.25">
      <c r="A52" s="11">
        <v>33</v>
      </c>
      <c r="B52" s="12" t="s">
        <v>123</v>
      </c>
      <c r="C52" s="13" t="s">
        <v>124</v>
      </c>
      <c r="D52" s="14" t="s">
        <v>271</v>
      </c>
      <c r="E52" s="15">
        <v>43341</v>
      </c>
      <c r="F52" s="16">
        <v>1.581</v>
      </c>
      <c r="G52" s="16">
        <v>1.581</v>
      </c>
      <c r="H52" s="16">
        <v>447.34199999999998</v>
      </c>
      <c r="I52" s="16" t="s">
        <v>31</v>
      </c>
      <c r="J52" s="16" t="s">
        <v>31</v>
      </c>
      <c r="K52" s="7"/>
      <c r="L52" s="7"/>
    </row>
    <row r="53" spans="1:12" ht="16.5" x14ac:dyDescent="0.25">
      <c r="A53" s="11">
        <v>34</v>
      </c>
      <c r="B53" s="12" t="s">
        <v>173</v>
      </c>
      <c r="C53" s="13" t="s">
        <v>174</v>
      </c>
      <c r="D53" s="14" t="s">
        <v>272</v>
      </c>
      <c r="E53" s="15">
        <v>43342</v>
      </c>
      <c r="F53" s="16">
        <v>1.022</v>
      </c>
      <c r="G53" s="16">
        <v>1.022</v>
      </c>
      <c r="H53" s="16">
        <v>289.17399999999998</v>
      </c>
      <c r="I53" s="16" t="s">
        <v>31</v>
      </c>
      <c r="J53" s="16" t="s">
        <v>31</v>
      </c>
      <c r="K53" s="7"/>
      <c r="L53" s="7"/>
    </row>
    <row r="54" spans="1:12" ht="16.5" x14ac:dyDescent="0.25">
      <c r="A54" s="11">
        <v>35</v>
      </c>
      <c r="B54" s="12" t="s">
        <v>273</v>
      </c>
      <c r="C54" s="13" t="s">
        <v>274</v>
      </c>
      <c r="D54" s="14" t="s">
        <v>275</v>
      </c>
      <c r="E54" s="15">
        <v>43348</v>
      </c>
      <c r="F54" s="16">
        <v>0.95</v>
      </c>
      <c r="G54" s="16">
        <v>0.95</v>
      </c>
      <c r="H54" s="16">
        <v>268.80099999999999</v>
      </c>
      <c r="I54" s="16" t="s">
        <v>31</v>
      </c>
      <c r="J54" s="16" t="s">
        <v>31</v>
      </c>
      <c r="K54" s="7"/>
      <c r="L54" s="7"/>
    </row>
    <row r="55" spans="1:12" ht="16.5" x14ac:dyDescent="0.25">
      <c r="A55" s="11">
        <v>36</v>
      </c>
      <c r="B55" s="12" t="s">
        <v>126</v>
      </c>
      <c r="C55" s="13" t="s">
        <v>127</v>
      </c>
      <c r="D55" s="14" t="s">
        <v>276</v>
      </c>
      <c r="E55" s="15">
        <v>43341</v>
      </c>
      <c r="F55" s="16">
        <v>2.0750000000000002</v>
      </c>
      <c r="G55" s="16" t="s">
        <v>31</v>
      </c>
      <c r="H55" s="16" t="s">
        <v>31</v>
      </c>
      <c r="I55" s="16">
        <v>2.0750000000000002</v>
      </c>
      <c r="J55" s="16">
        <v>489.26600000000002</v>
      </c>
      <c r="K55" s="7"/>
      <c r="L55" s="7"/>
    </row>
    <row r="56" spans="1:12" ht="16.5" x14ac:dyDescent="0.25">
      <c r="A56" s="11">
        <v>37</v>
      </c>
      <c r="B56" s="12" t="s">
        <v>277</v>
      </c>
      <c r="C56" s="13" t="s">
        <v>278</v>
      </c>
      <c r="D56" s="14" t="s">
        <v>279</v>
      </c>
      <c r="E56" s="15">
        <v>43341</v>
      </c>
      <c r="F56" s="16">
        <v>0.23200000000000001</v>
      </c>
      <c r="G56" s="16">
        <v>0.23200000000000001</v>
      </c>
      <c r="H56" s="16">
        <v>65.644000000000005</v>
      </c>
      <c r="I56" s="16" t="s">
        <v>31</v>
      </c>
      <c r="J56" s="16" t="s">
        <v>31</v>
      </c>
      <c r="K56" s="7"/>
      <c r="L56" s="7"/>
    </row>
    <row r="57" spans="1:12" ht="16.5" x14ac:dyDescent="0.25">
      <c r="A57" s="11">
        <v>38</v>
      </c>
      <c r="B57" s="12" t="s">
        <v>129</v>
      </c>
      <c r="C57" s="13" t="s">
        <v>130</v>
      </c>
      <c r="D57" s="14" t="s">
        <v>280</v>
      </c>
      <c r="E57" s="15">
        <v>43342</v>
      </c>
      <c r="F57" s="16">
        <v>0.17599999999999999</v>
      </c>
      <c r="G57" s="16" t="s">
        <v>31</v>
      </c>
      <c r="H57" s="16" t="s">
        <v>31</v>
      </c>
      <c r="I57" s="16">
        <v>0.17599999999999999</v>
      </c>
      <c r="J57" s="16">
        <v>41.499000000000002</v>
      </c>
      <c r="K57" s="7"/>
      <c r="L57" s="7"/>
    </row>
    <row r="58" spans="1:12" ht="16.5" x14ac:dyDescent="0.25">
      <c r="A58" s="11">
        <v>39</v>
      </c>
      <c r="B58" s="12" t="s">
        <v>281</v>
      </c>
      <c r="C58" s="13" t="s">
        <v>282</v>
      </c>
      <c r="D58" s="14" t="s">
        <v>283</v>
      </c>
      <c r="E58" s="15">
        <v>43342</v>
      </c>
      <c r="F58" s="16">
        <v>0.28399999999999997</v>
      </c>
      <c r="G58" s="16">
        <v>0.28399999999999997</v>
      </c>
      <c r="H58" s="16">
        <v>80.356999999999999</v>
      </c>
      <c r="I58" s="16" t="s">
        <v>31</v>
      </c>
      <c r="J58" s="16" t="s">
        <v>31</v>
      </c>
      <c r="K58" s="7"/>
      <c r="L58" s="7"/>
    </row>
    <row r="59" spans="1:12" ht="33" x14ac:dyDescent="0.25">
      <c r="A59" s="11">
        <v>40</v>
      </c>
      <c r="B59" s="12" t="s">
        <v>65</v>
      </c>
      <c r="C59" s="13"/>
      <c r="D59" s="14"/>
      <c r="E59" s="15"/>
      <c r="F59" s="16">
        <v>9.6999999999994202E-2</v>
      </c>
      <c r="G59" s="16" t="s">
        <v>31</v>
      </c>
      <c r="H59" s="16" t="s">
        <v>31</v>
      </c>
      <c r="I59" s="16">
        <v>9.6999999999994202E-2</v>
      </c>
      <c r="J59" s="16">
        <v>22.872</v>
      </c>
      <c r="K59" s="7"/>
      <c r="L59" s="7"/>
    </row>
    <row r="60" spans="1:12" ht="16.5" x14ac:dyDescent="0.25">
      <c r="A60" s="11"/>
      <c r="B60" s="12"/>
      <c r="C60" s="13"/>
      <c r="D60" s="14"/>
      <c r="E60" s="15"/>
      <c r="F60" s="16">
        <v>100.00000000000001</v>
      </c>
      <c r="G60" s="16">
        <v>82.40100000000001</v>
      </c>
      <c r="H60" s="16">
        <v>23315.262999999995</v>
      </c>
      <c r="I60" s="16">
        <v>16.99199999999999</v>
      </c>
      <c r="J60" s="16">
        <v>4149.6809999999996</v>
      </c>
      <c r="K60" s="7"/>
      <c r="L60" s="7"/>
    </row>
    <row r="61" spans="1:12" ht="16.5" x14ac:dyDescent="0.25">
      <c r="A61" s="11"/>
      <c r="B61" s="12" t="s">
        <v>66</v>
      </c>
      <c r="C61" s="13"/>
      <c r="D61" s="14"/>
      <c r="E61" s="15"/>
      <c r="F61" s="16"/>
      <c r="G61" s="16" t="s">
        <v>31</v>
      </c>
      <c r="H61" s="16"/>
      <c r="I61" s="16" t="s">
        <v>31</v>
      </c>
      <c r="J61" s="19">
        <v>27464.943999999996</v>
      </c>
      <c r="K61" s="24">
        <f>J61-J59</f>
        <v>27442.071999999996</v>
      </c>
      <c r="L61" s="7"/>
    </row>
    <row r="62" spans="1:12" ht="16.5" x14ac:dyDescent="0.25">
      <c r="A62" s="11"/>
      <c r="B62" s="12" t="s">
        <v>67</v>
      </c>
      <c r="C62" s="13"/>
      <c r="D62" s="14"/>
      <c r="E62" s="15"/>
      <c r="F62" s="16"/>
      <c r="G62" s="16" t="s">
        <v>31</v>
      </c>
      <c r="H62" s="16"/>
      <c r="I62" s="16" t="s">
        <v>31</v>
      </c>
      <c r="J62" s="19">
        <v>27464.944</v>
      </c>
      <c r="K62" s="7"/>
      <c r="L62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topLeftCell="A46" zoomScale="80" zoomScaleNormal="80" zoomScaleSheetLayoutView="100" workbookViewId="0">
      <selection activeCell="K71" sqref="K71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284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245</v>
      </c>
      <c r="C20" s="13" t="s">
        <v>246</v>
      </c>
      <c r="D20" s="14" t="s">
        <v>285</v>
      </c>
      <c r="E20" s="15">
        <v>43342</v>
      </c>
      <c r="F20" s="16">
        <v>0.35499999999999998</v>
      </c>
      <c r="G20" s="16" t="s">
        <v>31</v>
      </c>
      <c r="H20" s="16" t="s">
        <v>31</v>
      </c>
      <c r="I20" s="16">
        <v>0.35499999999999998</v>
      </c>
      <c r="J20" s="16">
        <v>30.21</v>
      </c>
      <c r="K20" s="7"/>
      <c r="L20" s="7"/>
    </row>
    <row r="21" spans="1:12" ht="16.5" x14ac:dyDescent="0.25">
      <c r="A21" s="11">
        <v>2</v>
      </c>
      <c r="B21" s="12" t="s">
        <v>286</v>
      </c>
      <c r="C21" s="13" t="s">
        <v>287</v>
      </c>
      <c r="D21" s="14" t="s">
        <v>288</v>
      </c>
      <c r="E21" s="15">
        <v>43341</v>
      </c>
      <c r="F21" s="16">
        <v>0.27</v>
      </c>
      <c r="G21" s="16">
        <v>0.27</v>
      </c>
      <c r="H21" s="16">
        <v>27.571999999999999</v>
      </c>
      <c r="I21" s="16" t="s">
        <v>31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289</v>
      </c>
      <c r="C22" s="13" t="s">
        <v>290</v>
      </c>
      <c r="D22" s="14" t="s">
        <v>291</v>
      </c>
      <c r="E22" s="15">
        <v>43342</v>
      </c>
      <c r="F22" s="16">
        <v>0.01</v>
      </c>
      <c r="G22" s="16">
        <v>0.01</v>
      </c>
      <c r="H22" s="16">
        <v>1.0209999999999999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213</v>
      </c>
      <c r="C23" s="13" t="s">
        <v>214</v>
      </c>
      <c r="D23" s="14" t="s">
        <v>292</v>
      </c>
      <c r="E23" s="15">
        <v>43342</v>
      </c>
      <c r="F23" s="16">
        <v>0.75</v>
      </c>
      <c r="G23" s="16">
        <v>0.75</v>
      </c>
      <c r="H23" s="16">
        <v>76.588999999999999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72</v>
      </c>
      <c r="C24" s="13" t="s">
        <v>73</v>
      </c>
      <c r="D24" s="14" t="s">
        <v>293</v>
      </c>
      <c r="E24" s="15">
        <v>43341</v>
      </c>
      <c r="F24" s="16">
        <v>0.14299999999999999</v>
      </c>
      <c r="G24" s="16">
        <v>0.14299999999999999</v>
      </c>
      <c r="H24" s="16">
        <v>14.603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220</v>
      </c>
      <c r="C25" s="13" t="s">
        <v>221</v>
      </c>
      <c r="D25" s="14" t="s">
        <v>294</v>
      </c>
      <c r="E25" s="15">
        <v>43341</v>
      </c>
      <c r="F25" s="16">
        <v>0.28999999999999998</v>
      </c>
      <c r="G25" s="16" t="s">
        <v>31</v>
      </c>
      <c r="H25" s="16" t="s">
        <v>31</v>
      </c>
      <c r="I25" s="16">
        <v>0.28999999999999998</v>
      </c>
      <c r="J25" s="16">
        <v>24.678999999999998</v>
      </c>
      <c r="K25" s="7"/>
      <c r="L25" s="7"/>
    </row>
    <row r="26" spans="1:12" ht="16.5" x14ac:dyDescent="0.25">
      <c r="A26" s="11">
        <v>7</v>
      </c>
      <c r="B26" s="12" t="s">
        <v>295</v>
      </c>
      <c r="C26" s="13" t="s">
        <v>296</v>
      </c>
      <c r="D26" s="14" t="s">
        <v>297</v>
      </c>
      <c r="E26" s="15">
        <v>43341</v>
      </c>
      <c r="F26" s="16">
        <v>4.5999999999999999E-2</v>
      </c>
      <c r="G26" s="16">
        <v>4.5999999999999999E-2</v>
      </c>
      <c r="H26" s="16">
        <v>4.6970000000000001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298</v>
      </c>
      <c r="C27" s="13" t="s">
        <v>299</v>
      </c>
      <c r="D27" s="14" t="s">
        <v>300</v>
      </c>
      <c r="E27" s="15">
        <v>43341</v>
      </c>
      <c r="F27" s="16">
        <v>3.7999999999999999E-2</v>
      </c>
      <c r="G27" s="16">
        <v>3.7999999999999999E-2</v>
      </c>
      <c r="H27" s="16">
        <v>3.88</v>
      </c>
      <c r="I27" s="16" t="s">
        <v>31</v>
      </c>
      <c r="J27" s="16" t="s">
        <v>31</v>
      </c>
      <c r="K27" s="7"/>
      <c r="L27" s="7"/>
    </row>
    <row r="28" spans="1:12" ht="16.5" x14ac:dyDescent="0.25">
      <c r="A28" s="11">
        <v>9</v>
      </c>
      <c r="B28" s="12" t="s">
        <v>75</v>
      </c>
      <c r="C28" s="13" t="s">
        <v>76</v>
      </c>
      <c r="D28" s="14" t="s">
        <v>301</v>
      </c>
      <c r="E28" s="15">
        <v>43342</v>
      </c>
      <c r="F28" s="16">
        <v>0.36399999999999999</v>
      </c>
      <c r="G28" s="16">
        <v>0.36399999999999999</v>
      </c>
      <c r="H28" s="16">
        <v>37.170999999999999</v>
      </c>
      <c r="I28" s="16" t="s">
        <v>31</v>
      </c>
      <c r="J28" s="16" t="s">
        <v>31</v>
      </c>
      <c r="K28" s="7"/>
      <c r="L28" s="7"/>
    </row>
    <row r="29" spans="1:12" ht="33" x14ac:dyDescent="0.25">
      <c r="A29" s="11">
        <v>10</v>
      </c>
      <c r="B29" s="12" t="s">
        <v>302</v>
      </c>
      <c r="C29" s="13" t="s">
        <v>303</v>
      </c>
      <c r="D29" s="14" t="s">
        <v>304</v>
      </c>
      <c r="E29" s="15">
        <v>43342</v>
      </c>
      <c r="F29" s="16">
        <v>7.4999999999999997E-2</v>
      </c>
      <c r="G29" s="16">
        <v>7.4999999999999997E-2</v>
      </c>
      <c r="H29" s="16">
        <v>7.6589999999999998</v>
      </c>
      <c r="I29" s="16" t="s">
        <v>31</v>
      </c>
      <c r="J29" s="16" t="s">
        <v>31</v>
      </c>
      <c r="K29" s="7"/>
      <c r="L29" s="7"/>
    </row>
    <row r="30" spans="1:12" ht="16.5" x14ac:dyDescent="0.25">
      <c r="A30" s="11">
        <v>11</v>
      </c>
      <c r="B30" s="12" t="s">
        <v>305</v>
      </c>
      <c r="C30" s="13" t="s">
        <v>306</v>
      </c>
      <c r="D30" s="14" t="s">
        <v>307</v>
      </c>
      <c r="E30" s="15">
        <v>43347</v>
      </c>
      <c r="F30" s="16">
        <v>6.4000000000000001E-2</v>
      </c>
      <c r="G30" s="16">
        <v>6.4000000000000001E-2</v>
      </c>
      <c r="H30" s="16">
        <v>6.5359999999999996</v>
      </c>
      <c r="I30" s="16" t="s">
        <v>31</v>
      </c>
      <c r="J30" s="16" t="s">
        <v>31</v>
      </c>
      <c r="K30" s="7"/>
      <c r="L30" s="7"/>
    </row>
    <row r="31" spans="1:12" ht="16.5" x14ac:dyDescent="0.25">
      <c r="A31" s="11">
        <v>12</v>
      </c>
      <c r="B31" s="12" t="s">
        <v>308</v>
      </c>
      <c r="C31" s="13" t="s">
        <v>309</v>
      </c>
      <c r="D31" s="14" t="s">
        <v>310</v>
      </c>
      <c r="E31" s="15">
        <v>43342</v>
      </c>
      <c r="F31" s="16">
        <v>8.7999999999999995E-2</v>
      </c>
      <c r="G31" s="16">
        <v>8.7999999999999995E-2</v>
      </c>
      <c r="H31" s="16">
        <v>8.9860000000000007</v>
      </c>
      <c r="I31" s="16" t="s">
        <v>31</v>
      </c>
      <c r="J31" s="16" t="s">
        <v>31</v>
      </c>
      <c r="K31" s="7"/>
      <c r="L31" s="7"/>
    </row>
    <row r="32" spans="1:12" ht="33" x14ac:dyDescent="0.25">
      <c r="A32" s="11">
        <v>13</v>
      </c>
      <c r="B32" s="12" t="s">
        <v>311</v>
      </c>
      <c r="C32" s="13" t="s">
        <v>312</v>
      </c>
      <c r="D32" s="14" t="s">
        <v>313</v>
      </c>
      <c r="E32" s="15">
        <v>43342</v>
      </c>
      <c r="F32" s="16">
        <v>2.5000000000000001E-2</v>
      </c>
      <c r="G32" s="16">
        <v>2.5000000000000001E-2</v>
      </c>
      <c r="H32" s="16">
        <v>2.5529999999999999</v>
      </c>
      <c r="I32" s="16" t="s">
        <v>31</v>
      </c>
      <c r="J32" s="16" t="s">
        <v>31</v>
      </c>
      <c r="K32" s="7"/>
      <c r="L32" s="7"/>
    </row>
    <row r="33" spans="1:12" ht="16.5" x14ac:dyDescent="0.25">
      <c r="A33" s="11">
        <v>14</v>
      </c>
      <c r="B33" s="12" t="s">
        <v>264</v>
      </c>
      <c r="C33" s="13" t="s">
        <v>265</v>
      </c>
      <c r="D33" s="14" t="s">
        <v>314</v>
      </c>
      <c r="E33" s="15">
        <v>43342</v>
      </c>
      <c r="F33" s="16">
        <v>1.111</v>
      </c>
      <c r="G33" s="16">
        <v>1.111</v>
      </c>
      <c r="H33" s="16">
        <v>113.453</v>
      </c>
      <c r="I33" s="16" t="s">
        <v>31</v>
      </c>
      <c r="J33" s="16" t="s">
        <v>31</v>
      </c>
      <c r="K33" s="7"/>
      <c r="L33" s="7"/>
    </row>
    <row r="34" spans="1:12" ht="16.5" x14ac:dyDescent="0.25">
      <c r="A34" s="11">
        <v>15</v>
      </c>
      <c r="B34" s="12" t="s">
        <v>315</v>
      </c>
      <c r="C34" s="13" t="s">
        <v>316</v>
      </c>
      <c r="D34" s="14" t="s">
        <v>317</v>
      </c>
      <c r="E34" s="15">
        <v>43342</v>
      </c>
      <c r="F34" s="16">
        <v>5.1999999999999998E-2</v>
      </c>
      <c r="G34" s="16">
        <v>5.1999999999999998E-2</v>
      </c>
      <c r="H34" s="16">
        <v>5.31</v>
      </c>
      <c r="I34" s="16" t="s">
        <v>31</v>
      </c>
      <c r="J34" s="16" t="s">
        <v>31</v>
      </c>
      <c r="K34" s="7"/>
      <c r="L34" s="7"/>
    </row>
    <row r="35" spans="1:12" ht="16.5" x14ac:dyDescent="0.25">
      <c r="A35" s="11">
        <v>16</v>
      </c>
      <c r="B35" s="12" t="s">
        <v>242</v>
      </c>
      <c r="C35" s="13" t="s">
        <v>243</v>
      </c>
      <c r="D35" s="14" t="s">
        <v>318</v>
      </c>
      <c r="E35" s="15">
        <v>43341</v>
      </c>
      <c r="F35" s="16">
        <v>1.1559999999999999</v>
      </c>
      <c r="G35" s="16" t="s">
        <v>31</v>
      </c>
      <c r="H35" s="16" t="s">
        <v>31</v>
      </c>
      <c r="I35" s="16">
        <v>1.1559999999999999</v>
      </c>
      <c r="J35" s="16">
        <v>98.373999999999995</v>
      </c>
      <c r="K35" s="7"/>
      <c r="L35" s="7"/>
    </row>
    <row r="36" spans="1:12" ht="16.5" x14ac:dyDescent="0.25">
      <c r="A36" s="11">
        <v>17</v>
      </c>
      <c r="B36" s="12" t="s">
        <v>319</v>
      </c>
      <c r="C36" s="13" t="s">
        <v>320</v>
      </c>
      <c r="D36" s="14" t="s">
        <v>321</v>
      </c>
      <c r="E36" s="15">
        <v>43342</v>
      </c>
      <c r="F36" s="16">
        <v>0.17299999999999999</v>
      </c>
      <c r="G36" s="16">
        <v>0.17299999999999999</v>
      </c>
      <c r="H36" s="16">
        <v>17.666</v>
      </c>
      <c r="I36" s="16" t="s">
        <v>31</v>
      </c>
      <c r="J36" s="16" t="s">
        <v>31</v>
      </c>
      <c r="K36" s="7"/>
      <c r="L36" s="7"/>
    </row>
    <row r="37" spans="1:12" ht="16.5" x14ac:dyDescent="0.25">
      <c r="A37" s="11">
        <v>18</v>
      </c>
      <c r="B37" s="12" t="s">
        <v>322</v>
      </c>
      <c r="C37" s="13" t="s">
        <v>323</v>
      </c>
      <c r="D37" s="14" t="s">
        <v>324</v>
      </c>
      <c r="E37" s="15">
        <v>43342</v>
      </c>
      <c r="F37" s="16">
        <v>0.55200000000000005</v>
      </c>
      <c r="G37" s="16">
        <v>0.55200000000000005</v>
      </c>
      <c r="H37" s="16">
        <v>56.369</v>
      </c>
      <c r="I37" s="16" t="s">
        <v>31</v>
      </c>
      <c r="J37" s="16" t="s">
        <v>31</v>
      </c>
      <c r="K37" s="7"/>
      <c r="L37" s="7"/>
    </row>
    <row r="38" spans="1:12" ht="16.5" x14ac:dyDescent="0.25">
      <c r="A38" s="11">
        <v>19</v>
      </c>
      <c r="B38" s="12" t="s">
        <v>325</v>
      </c>
      <c r="C38" s="13" t="s">
        <v>326</v>
      </c>
      <c r="D38" s="14" t="s">
        <v>327</v>
      </c>
      <c r="E38" s="15">
        <v>43342</v>
      </c>
      <c r="F38" s="16">
        <v>4.9000000000000002E-2</v>
      </c>
      <c r="G38" s="16">
        <v>4.9000000000000002E-2</v>
      </c>
      <c r="H38" s="16">
        <v>5.0039999999999996</v>
      </c>
      <c r="I38" s="16" t="s">
        <v>31</v>
      </c>
      <c r="J38" s="16" t="s">
        <v>31</v>
      </c>
      <c r="K38" s="7"/>
      <c r="L38" s="7"/>
    </row>
    <row r="39" spans="1:12" ht="33" x14ac:dyDescent="0.25">
      <c r="A39" s="11">
        <v>20</v>
      </c>
      <c r="B39" s="12" t="s">
        <v>328</v>
      </c>
      <c r="C39" s="13" t="s">
        <v>329</v>
      </c>
      <c r="D39" s="14" t="s">
        <v>330</v>
      </c>
      <c r="E39" s="15">
        <v>43341</v>
      </c>
      <c r="F39" s="16">
        <v>2.448</v>
      </c>
      <c r="G39" s="16">
        <v>2.448</v>
      </c>
      <c r="H39" s="16">
        <v>249.98500000000001</v>
      </c>
      <c r="I39" s="16" t="s">
        <v>31</v>
      </c>
      <c r="J39" s="16" t="s">
        <v>31</v>
      </c>
      <c r="K39" s="7"/>
      <c r="L39" s="7"/>
    </row>
    <row r="40" spans="1:12" ht="16.5" x14ac:dyDescent="0.25">
      <c r="A40" s="11">
        <v>21</v>
      </c>
      <c r="B40" s="12" t="s">
        <v>331</v>
      </c>
      <c r="C40" s="13" t="s">
        <v>332</v>
      </c>
      <c r="D40" s="14" t="s">
        <v>333</v>
      </c>
      <c r="E40" s="15">
        <v>43341</v>
      </c>
      <c r="F40" s="16">
        <v>1.865</v>
      </c>
      <c r="G40" s="16">
        <v>1.865</v>
      </c>
      <c r="H40" s="16">
        <v>190.45</v>
      </c>
      <c r="I40" s="16" t="s">
        <v>31</v>
      </c>
      <c r="J40" s="16" t="s">
        <v>31</v>
      </c>
      <c r="K40" s="7"/>
      <c r="L40" s="7"/>
    </row>
    <row r="41" spans="1:12" ht="16.5" x14ac:dyDescent="0.25">
      <c r="A41" s="11">
        <v>22</v>
      </c>
      <c r="B41" s="12" t="s">
        <v>334</v>
      </c>
      <c r="C41" s="13" t="s">
        <v>335</v>
      </c>
      <c r="D41" s="14" t="s">
        <v>336</v>
      </c>
      <c r="E41" s="15">
        <v>43349</v>
      </c>
      <c r="F41" s="16">
        <v>0.193</v>
      </c>
      <c r="G41" s="16">
        <v>0.193</v>
      </c>
      <c r="H41" s="16">
        <v>19.709</v>
      </c>
      <c r="I41" s="16" t="s">
        <v>31</v>
      </c>
      <c r="J41" s="16" t="s">
        <v>31</v>
      </c>
      <c r="K41" s="7"/>
      <c r="L41" s="7"/>
    </row>
    <row r="42" spans="1:12" ht="16.5" x14ac:dyDescent="0.25">
      <c r="A42" s="11">
        <v>23</v>
      </c>
      <c r="B42" s="12" t="s">
        <v>205</v>
      </c>
      <c r="C42" s="13" t="s">
        <v>206</v>
      </c>
      <c r="D42" s="14" t="s">
        <v>337</v>
      </c>
      <c r="E42" s="15">
        <v>43341</v>
      </c>
      <c r="F42" s="16">
        <v>0.184</v>
      </c>
      <c r="G42" s="16">
        <v>0.184</v>
      </c>
      <c r="H42" s="16">
        <v>18.79</v>
      </c>
      <c r="I42" s="16" t="s">
        <v>31</v>
      </c>
      <c r="J42" s="16" t="s">
        <v>31</v>
      </c>
      <c r="K42" s="7"/>
      <c r="L42" s="7"/>
    </row>
    <row r="43" spans="1:12" ht="16.5" x14ac:dyDescent="0.25">
      <c r="A43" s="11">
        <v>24</v>
      </c>
      <c r="B43" s="12" t="s">
        <v>234</v>
      </c>
      <c r="C43" s="13" t="s">
        <v>235</v>
      </c>
      <c r="D43" s="14" t="s">
        <v>338</v>
      </c>
      <c r="E43" s="15">
        <v>43340</v>
      </c>
      <c r="F43" s="16">
        <v>0.51900000000000002</v>
      </c>
      <c r="G43" s="16">
        <v>0.51900000000000002</v>
      </c>
      <c r="H43" s="16">
        <v>52.999000000000002</v>
      </c>
      <c r="I43" s="16" t="s">
        <v>31</v>
      </c>
      <c r="J43" s="16" t="s">
        <v>31</v>
      </c>
      <c r="K43" s="7"/>
      <c r="L43" s="7"/>
    </row>
    <row r="44" spans="1:12" ht="16.5" x14ac:dyDescent="0.25">
      <c r="A44" s="11">
        <v>25</v>
      </c>
      <c r="B44" s="12" t="s">
        <v>210</v>
      </c>
      <c r="C44" s="13" t="s">
        <v>211</v>
      </c>
      <c r="D44" s="14" t="s">
        <v>339</v>
      </c>
      <c r="E44" s="15">
        <v>43341</v>
      </c>
      <c r="F44" s="16">
        <v>1.1299999999999999</v>
      </c>
      <c r="G44" s="16">
        <v>1.1299999999999999</v>
      </c>
      <c r="H44" s="16">
        <v>115.39400000000001</v>
      </c>
      <c r="I44" s="16" t="s">
        <v>31</v>
      </c>
      <c r="J44" s="16" t="s">
        <v>31</v>
      </c>
      <c r="K44" s="7"/>
      <c r="L44" s="7"/>
    </row>
    <row r="45" spans="1:12" ht="33" x14ac:dyDescent="0.25">
      <c r="A45" s="11">
        <v>26</v>
      </c>
      <c r="B45" s="12" t="s">
        <v>340</v>
      </c>
      <c r="C45" s="13" t="s">
        <v>341</v>
      </c>
      <c r="D45" s="14" t="s">
        <v>342</v>
      </c>
      <c r="E45" s="15">
        <v>43342</v>
      </c>
      <c r="F45" s="16">
        <v>6.4000000000000001E-2</v>
      </c>
      <c r="G45" s="16">
        <v>6.4000000000000001E-2</v>
      </c>
      <c r="H45" s="16">
        <v>6.5359999999999996</v>
      </c>
      <c r="I45" s="16" t="s">
        <v>31</v>
      </c>
      <c r="J45" s="16" t="s">
        <v>31</v>
      </c>
      <c r="K45" s="7"/>
      <c r="L45" s="7"/>
    </row>
    <row r="46" spans="1:12" ht="16.5" x14ac:dyDescent="0.25">
      <c r="A46" s="11">
        <v>27</v>
      </c>
      <c r="B46" s="12" t="s">
        <v>114</v>
      </c>
      <c r="C46" s="13" t="s">
        <v>115</v>
      </c>
      <c r="D46" s="14" t="s">
        <v>343</v>
      </c>
      <c r="E46" s="15">
        <v>43341</v>
      </c>
      <c r="F46" s="16">
        <v>0.221</v>
      </c>
      <c r="G46" s="16" t="s">
        <v>31</v>
      </c>
      <c r="H46" s="16" t="s">
        <v>31</v>
      </c>
      <c r="I46" s="16">
        <v>0.221</v>
      </c>
      <c r="J46" s="16">
        <v>18.806999999999999</v>
      </c>
      <c r="K46" s="7"/>
      <c r="L46" s="7"/>
    </row>
    <row r="47" spans="1:12" ht="16.5" x14ac:dyDescent="0.25">
      <c r="A47" s="11">
        <v>28</v>
      </c>
      <c r="B47" s="12" t="s">
        <v>123</v>
      </c>
      <c r="C47" s="13" t="s">
        <v>124</v>
      </c>
      <c r="D47" s="14" t="s">
        <v>344</v>
      </c>
      <c r="E47" s="15">
        <v>43341</v>
      </c>
      <c r="F47" s="16">
        <v>0.59899999999999998</v>
      </c>
      <c r="G47" s="16">
        <v>0.59899999999999998</v>
      </c>
      <c r="H47" s="16">
        <v>61.168999999999997</v>
      </c>
      <c r="I47" s="16" t="s">
        <v>31</v>
      </c>
      <c r="J47" s="16" t="s">
        <v>31</v>
      </c>
      <c r="K47" s="7"/>
      <c r="L47" s="7"/>
    </row>
    <row r="48" spans="1:12" ht="16.5" x14ac:dyDescent="0.25">
      <c r="A48" s="11">
        <v>29</v>
      </c>
      <c r="B48" s="12" t="s">
        <v>194</v>
      </c>
      <c r="C48" s="13" t="s">
        <v>195</v>
      </c>
      <c r="D48" s="14" t="s">
        <v>345</v>
      </c>
      <c r="E48" s="15">
        <v>43342</v>
      </c>
      <c r="F48" s="16">
        <v>13.365</v>
      </c>
      <c r="G48" s="16">
        <v>7.0830000000000002</v>
      </c>
      <c r="H48" s="16">
        <v>723.303</v>
      </c>
      <c r="I48" s="16">
        <v>6.282</v>
      </c>
      <c r="J48" s="22">
        <v>534.58900000000006</v>
      </c>
      <c r="K48" s="7">
        <f>H48+J48</f>
        <v>1257.8920000000001</v>
      </c>
      <c r="L48" s="7"/>
    </row>
    <row r="49" spans="1:12" ht="16.5" x14ac:dyDescent="0.25">
      <c r="A49" s="11">
        <v>30</v>
      </c>
      <c r="B49" s="12" t="s">
        <v>346</v>
      </c>
      <c r="C49" s="13" t="s">
        <v>347</v>
      </c>
      <c r="D49" s="14" t="s">
        <v>348</v>
      </c>
      <c r="E49" s="15">
        <v>43341</v>
      </c>
      <c r="F49" s="16">
        <v>3.1070000000000002</v>
      </c>
      <c r="G49" s="16">
        <v>3.1070000000000002</v>
      </c>
      <c r="H49" s="16">
        <v>317.28100000000001</v>
      </c>
      <c r="I49" s="16" t="s">
        <v>31</v>
      </c>
      <c r="J49" s="16" t="s">
        <v>31</v>
      </c>
      <c r="K49" s="7"/>
      <c r="L49" s="7"/>
    </row>
    <row r="50" spans="1:12" ht="16.5" x14ac:dyDescent="0.25">
      <c r="A50" s="11">
        <v>31</v>
      </c>
      <c r="B50" s="12" t="s">
        <v>349</v>
      </c>
      <c r="C50" s="13" t="s">
        <v>350</v>
      </c>
      <c r="D50" s="14" t="s">
        <v>351</v>
      </c>
      <c r="E50" s="15">
        <v>43341</v>
      </c>
      <c r="F50" s="16">
        <v>0.61799999999999999</v>
      </c>
      <c r="G50" s="16">
        <v>0.61799999999999999</v>
      </c>
      <c r="H50" s="16">
        <v>63.109000000000002</v>
      </c>
      <c r="I50" s="16" t="s">
        <v>31</v>
      </c>
      <c r="J50" s="16" t="s">
        <v>31</v>
      </c>
      <c r="K50" s="7"/>
      <c r="L50" s="7"/>
    </row>
    <row r="51" spans="1:12" ht="16.5" x14ac:dyDescent="0.25">
      <c r="A51" s="11">
        <v>32</v>
      </c>
      <c r="B51" s="12" t="s">
        <v>173</v>
      </c>
      <c r="C51" s="13" t="s">
        <v>174</v>
      </c>
      <c r="D51" s="14" t="s">
        <v>352</v>
      </c>
      <c r="E51" s="15">
        <v>43342</v>
      </c>
      <c r="F51" s="16">
        <v>15.09</v>
      </c>
      <c r="G51" s="16">
        <v>15.09</v>
      </c>
      <c r="H51" s="18">
        <f>1540.963+0.001</f>
        <v>1540.9639999999999</v>
      </c>
      <c r="I51" s="16" t="s">
        <v>31</v>
      </c>
      <c r="J51" s="16" t="s">
        <v>31</v>
      </c>
      <c r="K51" s="7"/>
      <c r="L51" s="7"/>
    </row>
    <row r="52" spans="1:12" ht="16.5" x14ac:dyDescent="0.25">
      <c r="A52" s="11">
        <v>33</v>
      </c>
      <c r="B52" s="12" t="s">
        <v>227</v>
      </c>
      <c r="C52" s="13" t="s">
        <v>228</v>
      </c>
      <c r="D52" s="14" t="s">
        <v>353</v>
      </c>
      <c r="E52" s="15">
        <v>43342</v>
      </c>
      <c r="F52" s="16">
        <v>0.214</v>
      </c>
      <c r="G52" s="16">
        <v>0.214</v>
      </c>
      <c r="H52" s="16">
        <v>21.853000000000002</v>
      </c>
      <c r="I52" s="16" t="s">
        <v>31</v>
      </c>
      <c r="J52" s="16" t="s">
        <v>31</v>
      </c>
      <c r="K52" s="7"/>
      <c r="L52" s="7"/>
    </row>
    <row r="53" spans="1:12" ht="16.5" x14ac:dyDescent="0.25">
      <c r="A53" s="11">
        <v>34</v>
      </c>
      <c r="B53" s="12" t="s">
        <v>354</v>
      </c>
      <c r="C53" s="13" t="s">
        <v>355</v>
      </c>
      <c r="D53" s="14" t="s">
        <v>356</v>
      </c>
      <c r="E53" s="15">
        <v>43341</v>
      </c>
      <c r="F53" s="16">
        <v>0.86599999999999999</v>
      </c>
      <c r="G53" s="16">
        <v>0.78</v>
      </c>
      <c r="H53" s="16">
        <v>79.652000000000001</v>
      </c>
      <c r="I53" s="16">
        <v>8.5999999999999993E-2</v>
      </c>
      <c r="J53" s="16">
        <v>7.3179999999999996</v>
      </c>
      <c r="K53" s="7"/>
      <c r="L53" s="7"/>
    </row>
    <row r="54" spans="1:12" ht="16.5" x14ac:dyDescent="0.25">
      <c r="A54" s="11">
        <v>35</v>
      </c>
      <c r="B54" s="12" t="s">
        <v>185</v>
      </c>
      <c r="C54" s="13" t="s">
        <v>186</v>
      </c>
      <c r="D54" s="14" t="s">
        <v>357</v>
      </c>
      <c r="E54" s="15">
        <v>43342</v>
      </c>
      <c r="F54" s="16">
        <v>6.452</v>
      </c>
      <c r="G54" s="16" t="s">
        <v>31</v>
      </c>
      <c r="H54" s="16" t="s">
        <v>31</v>
      </c>
      <c r="I54" s="16">
        <v>6.452</v>
      </c>
      <c r="J54" s="16">
        <v>549.05499999999995</v>
      </c>
      <c r="K54" s="7"/>
      <c r="L54" s="7"/>
    </row>
    <row r="55" spans="1:12" ht="16.5" x14ac:dyDescent="0.25">
      <c r="A55" s="11">
        <v>36</v>
      </c>
      <c r="B55" s="12" t="s">
        <v>281</v>
      </c>
      <c r="C55" s="13" t="s">
        <v>282</v>
      </c>
      <c r="D55" s="14" t="s">
        <v>358</v>
      </c>
      <c r="E55" s="15">
        <v>43342</v>
      </c>
      <c r="F55" s="16">
        <v>7.5579999999999998</v>
      </c>
      <c r="G55" s="16">
        <v>7.5579999999999998</v>
      </c>
      <c r="H55" s="16">
        <v>771.80899999999997</v>
      </c>
      <c r="I55" s="16" t="s">
        <v>31</v>
      </c>
      <c r="J55" s="16" t="s">
        <v>31</v>
      </c>
      <c r="K55" s="7"/>
      <c r="L55" s="7"/>
    </row>
    <row r="56" spans="1:12" ht="16.5" x14ac:dyDescent="0.25">
      <c r="A56" s="11">
        <v>37</v>
      </c>
      <c r="B56" s="12" t="s">
        <v>117</v>
      </c>
      <c r="C56" s="13" t="s">
        <v>118</v>
      </c>
      <c r="D56" s="14" t="s">
        <v>359</v>
      </c>
      <c r="E56" s="15">
        <v>43341</v>
      </c>
      <c r="F56" s="16">
        <v>0.43</v>
      </c>
      <c r="G56" s="16">
        <v>0.43</v>
      </c>
      <c r="H56" s="16">
        <v>43.911000000000001</v>
      </c>
      <c r="I56" s="16" t="s">
        <v>31</v>
      </c>
      <c r="J56" s="16" t="s">
        <v>31</v>
      </c>
      <c r="K56" s="7"/>
      <c r="L56" s="7"/>
    </row>
    <row r="57" spans="1:12" ht="33" x14ac:dyDescent="0.25">
      <c r="A57" s="11">
        <v>38</v>
      </c>
      <c r="B57" s="12" t="s">
        <v>141</v>
      </c>
      <c r="C57" s="13" t="s">
        <v>142</v>
      </c>
      <c r="D57" s="14" t="s">
        <v>360</v>
      </c>
      <c r="E57" s="15">
        <v>43342</v>
      </c>
      <c r="F57" s="16">
        <v>14.97</v>
      </c>
      <c r="G57" s="16">
        <v>11.4</v>
      </c>
      <c r="H57" s="22">
        <v>1164.1469999999999</v>
      </c>
      <c r="I57" s="16">
        <v>3.57</v>
      </c>
      <c r="J57" s="18">
        <f>303.802+0.001</f>
        <v>303.803</v>
      </c>
      <c r="K57" s="7">
        <f>H57+J57</f>
        <v>1467.9499999999998</v>
      </c>
      <c r="L57" s="7"/>
    </row>
    <row r="58" spans="1:12" ht="16.5" x14ac:dyDescent="0.25">
      <c r="A58" s="11">
        <v>39</v>
      </c>
      <c r="B58" s="12" t="s">
        <v>267</v>
      </c>
      <c r="C58" s="13" t="s">
        <v>268</v>
      </c>
      <c r="D58" s="14" t="s">
        <v>361</v>
      </c>
      <c r="E58" s="15">
        <v>43350</v>
      </c>
      <c r="F58" s="16">
        <v>10.398</v>
      </c>
      <c r="G58" s="16">
        <v>3.3980000000000001</v>
      </c>
      <c r="H58" s="16">
        <v>346.99799999999999</v>
      </c>
      <c r="I58" s="16">
        <v>7</v>
      </c>
      <c r="J58" s="16">
        <v>595.68899999999996</v>
      </c>
      <c r="K58" s="7"/>
      <c r="L58" s="7"/>
    </row>
    <row r="59" spans="1:12" ht="16.5" x14ac:dyDescent="0.25">
      <c r="A59" s="11">
        <v>40</v>
      </c>
      <c r="B59" s="12" t="s">
        <v>362</v>
      </c>
      <c r="C59" s="13" t="s">
        <v>363</v>
      </c>
      <c r="D59" s="14" t="s">
        <v>364</v>
      </c>
      <c r="E59" s="15">
        <v>43341</v>
      </c>
      <c r="F59" s="16">
        <v>5.3999999999999999E-2</v>
      </c>
      <c r="G59" s="16">
        <v>5.3999999999999999E-2</v>
      </c>
      <c r="H59" s="16">
        <v>5.5140000000000002</v>
      </c>
      <c r="I59" s="16" t="s">
        <v>31</v>
      </c>
      <c r="J59" s="16" t="s">
        <v>31</v>
      </c>
      <c r="K59" s="7"/>
      <c r="L59" s="7"/>
    </row>
    <row r="60" spans="1:12" ht="16.5" x14ac:dyDescent="0.25">
      <c r="A60" s="11">
        <v>41</v>
      </c>
      <c r="B60" s="12" t="s">
        <v>365</v>
      </c>
      <c r="C60" s="13" t="s">
        <v>366</v>
      </c>
      <c r="D60" s="14" t="s">
        <v>367</v>
      </c>
      <c r="E60" s="15">
        <v>43341</v>
      </c>
      <c r="F60" s="16">
        <v>3.4000000000000002E-2</v>
      </c>
      <c r="G60" s="16">
        <v>3.4000000000000002E-2</v>
      </c>
      <c r="H60" s="16">
        <v>3.472</v>
      </c>
      <c r="I60" s="16" t="s">
        <v>31</v>
      </c>
      <c r="J60" s="16" t="s">
        <v>31</v>
      </c>
      <c r="K60" s="7"/>
      <c r="L60" s="7"/>
    </row>
    <row r="61" spans="1:12" ht="16.5" x14ac:dyDescent="0.25">
      <c r="A61" s="11">
        <v>42</v>
      </c>
      <c r="B61" s="12" t="s">
        <v>126</v>
      </c>
      <c r="C61" s="13" t="s">
        <v>127</v>
      </c>
      <c r="D61" s="14" t="s">
        <v>368</v>
      </c>
      <c r="E61" s="15">
        <v>43341</v>
      </c>
      <c r="F61" s="16">
        <v>2.9489999999999998</v>
      </c>
      <c r="G61" s="16">
        <v>2.9489999999999998</v>
      </c>
      <c r="H61" s="16">
        <v>301.14699999999999</v>
      </c>
      <c r="I61" s="16" t="s">
        <v>31</v>
      </c>
      <c r="J61" s="16" t="s">
        <v>31</v>
      </c>
      <c r="K61" s="7"/>
      <c r="L61" s="7"/>
    </row>
    <row r="62" spans="1:12" ht="16.5" x14ac:dyDescent="0.25">
      <c r="A62" s="11">
        <v>43</v>
      </c>
      <c r="B62" s="12" t="s">
        <v>369</v>
      </c>
      <c r="C62" s="13" t="s">
        <v>370</v>
      </c>
      <c r="D62" s="14" t="s">
        <v>371</v>
      </c>
      <c r="E62" s="15">
        <v>43342</v>
      </c>
      <c r="F62" s="16">
        <v>3.2050000000000001</v>
      </c>
      <c r="G62" s="16">
        <v>3.2050000000000001</v>
      </c>
      <c r="H62" s="16">
        <v>327.28899999999999</v>
      </c>
      <c r="I62" s="16" t="s">
        <v>31</v>
      </c>
      <c r="J62" s="16" t="s">
        <v>31</v>
      </c>
      <c r="K62" s="7"/>
      <c r="L62" s="7"/>
    </row>
    <row r="63" spans="1:12" ht="16.5" x14ac:dyDescent="0.25">
      <c r="A63" s="11">
        <v>44</v>
      </c>
      <c r="B63" s="12" t="s">
        <v>277</v>
      </c>
      <c r="C63" s="13" t="s">
        <v>278</v>
      </c>
      <c r="D63" s="14" t="s">
        <v>372</v>
      </c>
      <c r="E63" s="15">
        <v>43341</v>
      </c>
      <c r="F63" s="16">
        <v>1.847</v>
      </c>
      <c r="G63" s="16">
        <v>1.847</v>
      </c>
      <c r="H63" s="16">
        <v>188.61199999999999</v>
      </c>
      <c r="I63" s="16" t="s">
        <v>31</v>
      </c>
      <c r="J63" s="16" t="s">
        <v>31</v>
      </c>
      <c r="K63" s="7"/>
      <c r="L63" s="7"/>
    </row>
    <row r="64" spans="1:12" ht="16.5" x14ac:dyDescent="0.25">
      <c r="A64" s="11">
        <v>45</v>
      </c>
      <c r="B64" s="12" t="s">
        <v>129</v>
      </c>
      <c r="C64" s="13" t="s">
        <v>130</v>
      </c>
      <c r="D64" s="14" t="s">
        <v>373</v>
      </c>
      <c r="E64" s="15">
        <v>43342</v>
      </c>
      <c r="F64" s="16">
        <v>4.4379999999999997</v>
      </c>
      <c r="G64" s="16">
        <v>4.4379999999999997</v>
      </c>
      <c r="H64" s="16">
        <v>453.2</v>
      </c>
      <c r="I64" s="16" t="s">
        <v>31</v>
      </c>
      <c r="J64" s="16" t="s">
        <v>31</v>
      </c>
      <c r="K64" s="7"/>
      <c r="L64" s="7"/>
    </row>
    <row r="65" spans="1:12" ht="16.5" x14ac:dyDescent="0.25">
      <c r="A65" s="11">
        <v>46</v>
      </c>
      <c r="B65" s="12" t="s">
        <v>230</v>
      </c>
      <c r="C65" s="13" t="s">
        <v>231</v>
      </c>
      <c r="D65" s="14" t="s">
        <v>374</v>
      </c>
      <c r="E65" s="15">
        <v>43341</v>
      </c>
      <c r="F65" s="16">
        <v>0.89</v>
      </c>
      <c r="G65" s="16">
        <v>0.89</v>
      </c>
      <c r="H65" s="16">
        <v>90.885000000000005</v>
      </c>
      <c r="I65" s="16" t="s">
        <v>31</v>
      </c>
      <c r="J65" s="16" t="s">
        <v>31</v>
      </c>
      <c r="K65" s="7"/>
      <c r="L65" s="7"/>
    </row>
    <row r="66" spans="1:12" ht="16.5" x14ac:dyDescent="0.25">
      <c r="A66" s="11">
        <v>47</v>
      </c>
      <c r="B66" s="12" t="s">
        <v>375</v>
      </c>
      <c r="C66" s="13" t="s">
        <v>376</v>
      </c>
      <c r="D66" s="14" t="s">
        <v>377</v>
      </c>
      <c r="E66" s="15">
        <v>43341</v>
      </c>
      <c r="F66" s="16">
        <v>0.107</v>
      </c>
      <c r="G66" s="16">
        <v>0.107</v>
      </c>
      <c r="H66" s="16">
        <v>10.927</v>
      </c>
      <c r="I66" s="16" t="s">
        <v>31</v>
      </c>
      <c r="J66" s="16" t="s">
        <v>31</v>
      </c>
      <c r="K66" s="7"/>
      <c r="L66" s="7"/>
    </row>
    <row r="67" spans="1:12" ht="16.5" x14ac:dyDescent="0.25">
      <c r="A67" s="11">
        <v>48</v>
      </c>
      <c r="B67" s="12" t="s">
        <v>69</v>
      </c>
      <c r="C67" s="13" t="s">
        <v>70</v>
      </c>
      <c r="D67" s="14" t="s">
        <v>378</v>
      </c>
      <c r="E67" s="15">
        <v>43342</v>
      </c>
      <c r="F67" s="16">
        <v>0.27800000000000002</v>
      </c>
      <c r="G67" s="16" t="s">
        <v>31</v>
      </c>
      <c r="H67" s="16" t="s">
        <v>31</v>
      </c>
      <c r="I67" s="16">
        <v>0.27800000000000002</v>
      </c>
      <c r="J67" s="16">
        <v>23.657</v>
      </c>
      <c r="K67" s="7"/>
      <c r="L67" s="7"/>
    </row>
    <row r="68" spans="1:12" ht="33" x14ac:dyDescent="0.25">
      <c r="A68" s="11">
        <v>49</v>
      </c>
      <c r="B68" s="12" t="s">
        <v>65</v>
      </c>
      <c r="C68" s="13"/>
      <c r="D68" s="14"/>
      <c r="E68" s="15"/>
      <c r="F68" s="16">
        <v>0.29600000000000648</v>
      </c>
      <c r="G68" s="16" t="s">
        <v>31</v>
      </c>
      <c r="H68" s="16" t="s">
        <v>31</v>
      </c>
      <c r="I68" s="16">
        <v>0.29600000000000648</v>
      </c>
      <c r="J68" s="16">
        <v>25.189</v>
      </c>
      <c r="K68" s="7"/>
      <c r="L68" s="7"/>
    </row>
    <row r="69" spans="1:12" ht="16.5" x14ac:dyDescent="0.25">
      <c r="A69" s="11"/>
      <c r="B69" s="12"/>
      <c r="C69" s="13"/>
      <c r="D69" s="14"/>
      <c r="E69" s="15"/>
      <c r="F69" s="16">
        <v>100</v>
      </c>
      <c r="G69" s="16">
        <v>74.013999999999996</v>
      </c>
      <c r="H69" s="16">
        <f>SUM(H20:H68)</f>
        <v>7558.1739999999991</v>
      </c>
      <c r="I69" s="16">
        <v>24.830000000000005</v>
      </c>
      <c r="J69" s="16">
        <f>SUM(J20:J68)</f>
        <v>2211.37</v>
      </c>
      <c r="K69" s="21">
        <f>H69+J69</f>
        <v>9769.5439999999981</v>
      </c>
      <c r="L69" s="7"/>
    </row>
    <row r="70" spans="1:12" ht="16.5" x14ac:dyDescent="0.25">
      <c r="A70" s="11"/>
      <c r="B70" s="12" t="s">
        <v>66</v>
      </c>
      <c r="C70" s="13"/>
      <c r="D70" s="14"/>
      <c r="E70" s="15"/>
      <c r="F70" s="16"/>
      <c r="G70" s="16" t="s">
        <v>31</v>
      </c>
      <c r="H70" s="16"/>
      <c r="I70" s="16" t="s">
        <v>31</v>
      </c>
      <c r="J70" s="16">
        <v>9769.5419999999995</v>
      </c>
      <c r="K70" s="7"/>
      <c r="L70" s="7"/>
    </row>
    <row r="71" spans="1:12" ht="16.5" x14ac:dyDescent="0.25">
      <c r="A71" s="11"/>
      <c r="B71" s="12" t="s">
        <v>67</v>
      </c>
      <c r="C71" s="13"/>
      <c r="D71" s="14"/>
      <c r="E71" s="15"/>
      <c r="F71" s="16"/>
      <c r="G71" s="16" t="s">
        <v>31</v>
      </c>
      <c r="H71" s="16"/>
      <c r="I71" s="16" t="s">
        <v>31</v>
      </c>
      <c r="J71" s="19">
        <v>9769.5439999999999</v>
      </c>
      <c r="K71" s="24">
        <f>J71-J68</f>
        <v>9744.3549999999996</v>
      </c>
      <c r="L71" s="7"/>
    </row>
    <row r="72" spans="1:12" x14ac:dyDescent="0.25">
      <c r="J72" s="20">
        <f>J71-J70</f>
        <v>2.0000000004074536E-3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view="pageBreakPreview" topLeftCell="A13" zoomScale="77" zoomScaleNormal="100" zoomScaleSheetLayoutView="77" workbookViewId="0">
      <selection activeCell="J33" sqref="J33:J34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379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102</v>
      </c>
      <c r="C20" s="13" t="s">
        <v>103</v>
      </c>
      <c r="D20" s="14" t="s">
        <v>380</v>
      </c>
      <c r="E20" s="15">
        <v>43348</v>
      </c>
      <c r="F20" s="16">
        <v>2.4729999999999999</v>
      </c>
      <c r="G20" s="16" t="s">
        <v>31</v>
      </c>
      <c r="H20" s="16" t="s">
        <v>31</v>
      </c>
      <c r="I20" s="16">
        <v>2.4729999999999999</v>
      </c>
      <c r="J20" s="16">
        <v>110.23099999999999</v>
      </c>
      <c r="K20" s="7"/>
      <c r="L20" s="7"/>
    </row>
    <row r="21" spans="1:12" ht="16.5" x14ac:dyDescent="0.25">
      <c r="A21" s="11">
        <v>2</v>
      </c>
      <c r="B21" s="12" t="s">
        <v>381</v>
      </c>
      <c r="C21" s="13" t="s">
        <v>382</v>
      </c>
      <c r="D21" s="14" t="s">
        <v>383</v>
      </c>
      <c r="E21" s="15">
        <v>43341</v>
      </c>
      <c r="F21" s="16">
        <v>1.111</v>
      </c>
      <c r="G21" s="16" t="s">
        <v>31</v>
      </c>
      <c r="H21" s="16" t="s">
        <v>31</v>
      </c>
      <c r="I21" s="16">
        <v>1.111</v>
      </c>
      <c r="J21" s="16">
        <v>49.521000000000001</v>
      </c>
      <c r="K21" s="7"/>
      <c r="L21" s="7"/>
    </row>
    <row r="22" spans="1:12" ht="16.5" x14ac:dyDescent="0.25">
      <c r="A22" s="11">
        <v>3</v>
      </c>
      <c r="B22" s="12" t="s">
        <v>217</v>
      </c>
      <c r="C22" s="13" t="s">
        <v>218</v>
      </c>
      <c r="D22" s="14" t="s">
        <v>384</v>
      </c>
      <c r="E22" s="15">
        <v>43340</v>
      </c>
      <c r="F22" s="16">
        <v>17.167999999999999</v>
      </c>
      <c r="G22" s="16">
        <v>17.167999999999999</v>
      </c>
      <c r="H22" s="16">
        <v>918.28899999999999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224</v>
      </c>
      <c r="C23" s="13" t="s">
        <v>225</v>
      </c>
      <c r="D23" s="14" t="s">
        <v>385</v>
      </c>
      <c r="E23" s="15">
        <v>43348</v>
      </c>
      <c r="F23" s="16">
        <v>33.71</v>
      </c>
      <c r="G23" s="16">
        <v>33.71</v>
      </c>
      <c r="H23" s="16">
        <v>1803.0940000000001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234</v>
      </c>
      <c r="C24" s="13" t="s">
        <v>235</v>
      </c>
      <c r="D24" s="14" t="s">
        <v>386</v>
      </c>
      <c r="E24" s="15">
        <v>43340</v>
      </c>
      <c r="F24" s="16">
        <v>4.327</v>
      </c>
      <c r="G24" s="16">
        <v>4.327</v>
      </c>
      <c r="H24" s="16">
        <v>231.44399999999999</v>
      </c>
      <c r="I24" s="16" t="s">
        <v>31</v>
      </c>
      <c r="J24" s="16" t="s">
        <v>31</v>
      </c>
      <c r="K24" s="7"/>
      <c r="L24" s="7"/>
    </row>
    <row r="25" spans="1:12" ht="16.5" x14ac:dyDescent="0.25">
      <c r="A25" s="11">
        <v>6</v>
      </c>
      <c r="B25" s="12" t="s">
        <v>173</v>
      </c>
      <c r="C25" s="13" t="s">
        <v>174</v>
      </c>
      <c r="D25" s="14" t="s">
        <v>387</v>
      </c>
      <c r="E25" s="15">
        <v>43342</v>
      </c>
      <c r="F25" s="16">
        <v>0.621</v>
      </c>
      <c r="G25" s="16" t="s">
        <v>31</v>
      </c>
      <c r="H25" s="16" t="s">
        <v>31</v>
      </c>
      <c r="I25" s="16">
        <v>0.621</v>
      </c>
      <c r="J25" s="16">
        <v>27.68</v>
      </c>
      <c r="K25" s="7"/>
      <c r="L25" s="7"/>
    </row>
    <row r="26" spans="1:12" ht="16.5" x14ac:dyDescent="0.25">
      <c r="A26" s="11">
        <v>7</v>
      </c>
      <c r="B26" s="12" t="s">
        <v>255</v>
      </c>
      <c r="C26" s="13" t="s">
        <v>256</v>
      </c>
      <c r="D26" s="14" t="s">
        <v>388</v>
      </c>
      <c r="E26" s="15">
        <v>43348</v>
      </c>
      <c r="F26" s="16">
        <v>12.054</v>
      </c>
      <c r="G26" s="16">
        <v>12.054</v>
      </c>
      <c r="H26" s="16">
        <v>644.74900000000002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114</v>
      </c>
      <c r="C27" s="13" t="s">
        <v>115</v>
      </c>
      <c r="D27" s="14" t="s">
        <v>389</v>
      </c>
      <c r="E27" s="15">
        <v>43341</v>
      </c>
      <c r="F27" s="16">
        <v>1.78</v>
      </c>
      <c r="G27" s="16" t="s">
        <v>31</v>
      </c>
      <c r="H27" s="16" t="s">
        <v>31</v>
      </c>
      <c r="I27" s="16">
        <v>1.78</v>
      </c>
      <c r="J27" s="16">
        <v>79.340999999999994</v>
      </c>
      <c r="K27" s="7"/>
      <c r="L27" s="7"/>
    </row>
    <row r="28" spans="1:12" ht="16.5" x14ac:dyDescent="0.25">
      <c r="A28" s="11">
        <v>9</v>
      </c>
      <c r="B28" s="12" t="s">
        <v>390</v>
      </c>
      <c r="C28" s="13" t="s">
        <v>391</v>
      </c>
      <c r="D28" s="14" t="s">
        <v>392</v>
      </c>
      <c r="E28" s="15">
        <v>43343</v>
      </c>
      <c r="F28" s="16">
        <v>9.4E-2</v>
      </c>
      <c r="G28" s="16" t="s">
        <v>31</v>
      </c>
      <c r="H28" s="16" t="s">
        <v>31</v>
      </c>
      <c r="I28" s="16">
        <v>9.4E-2</v>
      </c>
      <c r="J28" s="16">
        <v>4.1900000000000004</v>
      </c>
      <c r="K28" s="7"/>
      <c r="L28" s="7"/>
    </row>
    <row r="29" spans="1:12" ht="16.5" x14ac:dyDescent="0.25">
      <c r="A29" s="11">
        <v>10</v>
      </c>
      <c r="B29" s="12" t="s">
        <v>185</v>
      </c>
      <c r="C29" s="13" t="s">
        <v>186</v>
      </c>
      <c r="D29" s="14" t="s">
        <v>393</v>
      </c>
      <c r="E29" s="15">
        <v>43342</v>
      </c>
      <c r="F29" s="16">
        <v>9.3140000000000001</v>
      </c>
      <c r="G29" s="16" t="s">
        <v>31</v>
      </c>
      <c r="H29" s="16" t="s">
        <v>31</v>
      </c>
      <c r="I29" s="16">
        <v>9.3140000000000001</v>
      </c>
      <c r="J29" s="16">
        <v>415.15899999999999</v>
      </c>
      <c r="K29" s="7"/>
      <c r="L29" s="7"/>
    </row>
    <row r="30" spans="1:12" ht="16.5" x14ac:dyDescent="0.25">
      <c r="A30" s="11">
        <v>11</v>
      </c>
      <c r="B30" s="12" t="s">
        <v>273</v>
      </c>
      <c r="C30" s="13" t="s">
        <v>274</v>
      </c>
      <c r="D30" s="14" t="s">
        <v>394</v>
      </c>
      <c r="E30" s="15">
        <v>43348</v>
      </c>
      <c r="F30" s="16">
        <v>16.606000000000002</v>
      </c>
      <c r="G30" s="16">
        <v>16.606000000000002</v>
      </c>
      <c r="H30" s="16">
        <v>888.22799999999995</v>
      </c>
      <c r="I30" s="16" t="s">
        <v>31</v>
      </c>
      <c r="J30" s="16" t="s">
        <v>31</v>
      </c>
      <c r="K30" s="7"/>
      <c r="L30" s="7"/>
    </row>
    <row r="31" spans="1:12" ht="33" x14ac:dyDescent="0.25">
      <c r="A31" s="11">
        <v>12</v>
      </c>
      <c r="B31" s="12" t="s">
        <v>65</v>
      </c>
      <c r="C31" s="13"/>
      <c r="D31" s="14"/>
      <c r="E31" s="15"/>
      <c r="F31" s="16">
        <v>0.74200000000000443</v>
      </c>
      <c r="G31" s="16" t="s">
        <v>31</v>
      </c>
      <c r="H31" s="16" t="s">
        <v>31</v>
      </c>
      <c r="I31" s="16">
        <v>0.74200000000000443</v>
      </c>
      <c r="J31" s="16">
        <v>33.073999999999998</v>
      </c>
      <c r="K31" s="7"/>
      <c r="L31" s="7"/>
    </row>
    <row r="32" spans="1:12" ht="16.5" x14ac:dyDescent="0.25">
      <c r="A32" s="11"/>
      <c r="B32" s="12"/>
      <c r="C32" s="13"/>
      <c r="D32" s="14"/>
      <c r="E32" s="15"/>
      <c r="F32" s="16">
        <v>99.999999999999986</v>
      </c>
      <c r="G32" s="16">
        <v>83.865000000000009</v>
      </c>
      <c r="H32" s="16">
        <v>4485.8040000000001</v>
      </c>
      <c r="I32" s="16">
        <v>16.135000000000005</v>
      </c>
      <c r="J32" s="16">
        <v>719.19600000000003</v>
      </c>
      <c r="K32" s="7"/>
      <c r="L32" s="7"/>
    </row>
    <row r="33" spans="1:12" ht="16.5" x14ac:dyDescent="0.25">
      <c r="A33" s="11"/>
      <c r="B33" s="12" t="s">
        <v>66</v>
      </c>
      <c r="C33" s="13"/>
      <c r="D33" s="14"/>
      <c r="E33" s="15"/>
      <c r="F33" s="16"/>
      <c r="G33" s="16" t="s">
        <v>31</v>
      </c>
      <c r="H33" s="16"/>
      <c r="I33" s="16" t="s">
        <v>31</v>
      </c>
      <c r="J33" s="19">
        <v>5205</v>
      </c>
      <c r="K33" s="7"/>
      <c r="L33" s="7"/>
    </row>
    <row r="34" spans="1:12" ht="16.5" x14ac:dyDescent="0.25">
      <c r="A34" s="11"/>
      <c r="B34" s="12" t="s">
        <v>67</v>
      </c>
      <c r="C34" s="13"/>
      <c r="D34" s="14"/>
      <c r="E34" s="15"/>
      <c r="F34" s="16"/>
      <c r="G34" s="16" t="s">
        <v>31</v>
      </c>
      <c r="H34" s="16"/>
      <c r="I34" s="16" t="s">
        <v>31</v>
      </c>
      <c r="J34" s="19">
        <v>5205</v>
      </c>
      <c r="K34" s="7"/>
      <c r="L34" s="7"/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opLeftCell="A10" zoomScale="73" zoomScaleNormal="73" zoomScaleSheetLayoutView="100" workbookViewId="0">
      <selection activeCell="M23" sqref="M23"/>
    </sheetView>
  </sheetViews>
  <sheetFormatPr defaultRowHeight="15.75" x14ac:dyDescent="0.25"/>
  <cols>
    <col min="1" max="1" width="6.28515625" style="5" customWidth="1"/>
    <col min="2" max="2" width="39.42578125" style="2" customWidth="1"/>
    <col min="3" max="3" width="17.140625" style="3" customWidth="1"/>
    <col min="4" max="4" width="14.7109375" style="3" customWidth="1"/>
    <col min="5" max="5" width="13.7109375" style="4" customWidth="1"/>
    <col min="6" max="6" width="11.7109375" style="3" customWidth="1"/>
    <col min="7" max="9" width="14.7109375" style="3" customWidth="1"/>
    <col min="10" max="10" width="16.85546875" style="3" customWidth="1"/>
    <col min="11" max="12" width="14.7109375" style="1" customWidth="1"/>
    <col min="13" max="16384" width="9.140625" style="1"/>
  </cols>
  <sheetData>
    <row r="1" spans="1:10" ht="23.1" customHeight="1" x14ac:dyDescent="0.25">
      <c r="G1" s="6"/>
      <c r="H1" s="9" t="s">
        <v>0</v>
      </c>
      <c r="I1" s="8"/>
      <c r="J1" s="8"/>
    </row>
    <row r="2" spans="1:10" ht="23.1" customHeight="1" x14ac:dyDescent="0.25">
      <c r="G2" s="6"/>
      <c r="H2" s="9" t="s">
        <v>1</v>
      </c>
      <c r="I2" s="8"/>
      <c r="J2" s="8"/>
    </row>
    <row r="3" spans="1:10" ht="23.1" customHeight="1" x14ac:dyDescent="0.25">
      <c r="G3" s="6"/>
      <c r="H3" s="9" t="s">
        <v>24</v>
      </c>
      <c r="I3" s="8"/>
      <c r="J3" s="8"/>
    </row>
    <row r="5" spans="1:10" ht="16.5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6.5" x14ac:dyDescent="0.25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6.5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6.5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16.5" x14ac:dyDescent="0.25">
      <c r="A9" s="36" t="s">
        <v>21</v>
      </c>
      <c r="B9" s="36"/>
      <c r="C9" s="36"/>
      <c r="D9" s="36"/>
      <c r="E9" s="36"/>
      <c r="F9" s="36"/>
      <c r="G9" s="36"/>
      <c r="H9" s="36"/>
      <c r="I9" s="36"/>
      <c r="J9" s="36"/>
    </row>
    <row r="10" spans="1:10" ht="16.5" x14ac:dyDescent="0.25">
      <c r="A10" s="36" t="s">
        <v>22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6.5" x14ac:dyDescent="0.25">
      <c r="A11" s="36" t="s">
        <v>23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0" ht="37.5" customHeight="1" x14ac:dyDescent="0.25">
      <c r="A13" s="35" t="s">
        <v>8</v>
      </c>
      <c r="B13" s="35"/>
      <c r="C13" s="32" t="s">
        <v>13</v>
      </c>
      <c r="D13" s="33"/>
      <c r="E13" s="33"/>
      <c r="F13" s="33"/>
      <c r="G13" s="34"/>
      <c r="H13" s="32" t="s">
        <v>14</v>
      </c>
      <c r="I13" s="33"/>
      <c r="J13" s="34"/>
    </row>
    <row r="14" spans="1:10" ht="16.5" x14ac:dyDescent="0.25">
      <c r="A14" s="35" t="s">
        <v>25</v>
      </c>
      <c r="B14" s="35"/>
      <c r="C14" s="35" t="s">
        <v>26</v>
      </c>
      <c r="D14" s="35"/>
      <c r="E14" s="35"/>
      <c r="F14" s="35"/>
      <c r="G14" s="35"/>
      <c r="H14" s="35" t="s">
        <v>395</v>
      </c>
      <c r="I14" s="35"/>
      <c r="J14" s="35"/>
    </row>
    <row r="16" spans="1:10" ht="71.25" customHeight="1" x14ac:dyDescent="0.25">
      <c r="A16" s="25" t="s">
        <v>4</v>
      </c>
      <c r="B16" s="25" t="s">
        <v>5</v>
      </c>
      <c r="C16" s="25" t="s">
        <v>6</v>
      </c>
      <c r="D16" s="26" t="s">
        <v>15</v>
      </c>
      <c r="E16" s="27"/>
      <c r="F16" s="28"/>
      <c r="G16" s="32" t="s">
        <v>18</v>
      </c>
      <c r="H16" s="33"/>
      <c r="I16" s="33"/>
      <c r="J16" s="34"/>
    </row>
    <row r="17" spans="1:12" ht="27.75" customHeight="1" x14ac:dyDescent="0.25">
      <c r="A17" s="25"/>
      <c r="B17" s="25"/>
      <c r="C17" s="25"/>
      <c r="D17" s="29"/>
      <c r="E17" s="30"/>
      <c r="F17" s="31"/>
      <c r="G17" s="35" t="s">
        <v>10</v>
      </c>
      <c r="H17" s="35"/>
      <c r="I17" s="35" t="s">
        <v>11</v>
      </c>
      <c r="J17" s="35"/>
    </row>
    <row r="18" spans="1:12" ht="74.25" customHeight="1" x14ac:dyDescent="0.25">
      <c r="A18" s="25"/>
      <c r="B18" s="25"/>
      <c r="C18" s="25"/>
      <c r="D18" s="17" t="s">
        <v>16</v>
      </c>
      <c r="E18" s="17" t="s">
        <v>17</v>
      </c>
      <c r="F18" s="17" t="s">
        <v>9</v>
      </c>
      <c r="G18" s="17" t="s">
        <v>12</v>
      </c>
      <c r="H18" s="17" t="s">
        <v>7</v>
      </c>
      <c r="I18" s="17" t="s">
        <v>12</v>
      </c>
      <c r="J18" s="17" t="s">
        <v>7</v>
      </c>
    </row>
    <row r="19" spans="1:12" ht="16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7"/>
      <c r="L19" s="7"/>
    </row>
    <row r="20" spans="1:12" ht="16.5" x14ac:dyDescent="0.25">
      <c r="A20" s="11">
        <v>1</v>
      </c>
      <c r="B20" s="12" t="s">
        <v>381</v>
      </c>
      <c r="C20" s="13" t="s">
        <v>382</v>
      </c>
      <c r="D20" s="14" t="s">
        <v>396</v>
      </c>
      <c r="E20" s="15">
        <v>43341</v>
      </c>
      <c r="F20" s="16">
        <v>32.712000000000003</v>
      </c>
      <c r="G20" s="16">
        <v>32.712000000000003</v>
      </c>
      <c r="H20" s="18">
        <f>474.565+0.001</f>
        <v>474.56599999999997</v>
      </c>
      <c r="I20" s="16" t="s">
        <v>31</v>
      </c>
      <c r="J20" s="16" t="s">
        <v>31</v>
      </c>
      <c r="K20" s="7"/>
      <c r="L20" s="7"/>
    </row>
    <row r="21" spans="1:12" ht="16.5" x14ac:dyDescent="0.25">
      <c r="A21" s="11">
        <v>2</v>
      </c>
      <c r="B21" s="12" t="s">
        <v>397</v>
      </c>
      <c r="C21" s="13" t="s">
        <v>398</v>
      </c>
      <c r="D21" s="14" t="s">
        <v>399</v>
      </c>
      <c r="E21" s="15">
        <v>43342</v>
      </c>
      <c r="F21" s="16">
        <v>1.1120000000000001</v>
      </c>
      <c r="G21" s="16">
        <v>1.1120000000000001</v>
      </c>
      <c r="H21" s="16">
        <v>16.132000000000001</v>
      </c>
      <c r="I21" s="16" t="s">
        <v>31</v>
      </c>
      <c r="J21" s="16" t="s">
        <v>31</v>
      </c>
      <c r="K21" s="7"/>
      <c r="L21" s="7"/>
    </row>
    <row r="22" spans="1:12" ht="16.5" x14ac:dyDescent="0.25">
      <c r="A22" s="11">
        <v>3</v>
      </c>
      <c r="B22" s="12" t="s">
        <v>400</v>
      </c>
      <c r="C22" s="13" t="s">
        <v>401</v>
      </c>
      <c r="D22" s="14" t="s">
        <v>402</v>
      </c>
      <c r="E22" s="15">
        <v>43340</v>
      </c>
      <c r="F22" s="16">
        <v>1.9490000000000001</v>
      </c>
      <c r="G22" s="16">
        <v>1.9490000000000001</v>
      </c>
      <c r="H22" s="16">
        <v>28.274999999999999</v>
      </c>
      <c r="I22" s="16" t="s">
        <v>31</v>
      </c>
      <c r="J22" s="16" t="s">
        <v>31</v>
      </c>
      <c r="K22" s="7"/>
      <c r="L22" s="7"/>
    </row>
    <row r="23" spans="1:12" ht="16.5" x14ac:dyDescent="0.25">
      <c r="A23" s="11">
        <v>4</v>
      </c>
      <c r="B23" s="12" t="s">
        <v>403</v>
      </c>
      <c r="C23" s="13" t="s">
        <v>404</v>
      </c>
      <c r="D23" s="14" t="s">
        <v>405</v>
      </c>
      <c r="E23" s="15">
        <v>43350</v>
      </c>
      <c r="F23" s="16">
        <v>0.29399999999999998</v>
      </c>
      <c r="G23" s="16">
        <v>0.29399999999999998</v>
      </c>
      <c r="H23" s="16">
        <v>4.2649999999999997</v>
      </c>
      <c r="I23" s="16" t="s">
        <v>31</v>
      </c>
      <c r="J23" s="16" t="s">
        <v>31</v>
      </c>
      <c r="K23" s="7"/>
      <c r="L23" s="7"/>
    </row>
    <row r="24" spans="1:12" ht="16.5" x14ac:dyDescent="0.25">
      <c r="A24" s="11">
        <v>5</v>
      </c>
      <c r="B24" s="12" t="s">
        <v>406</v>
      </c>
      <c r="C24" s="13" t="s">
        <v>407</v>
      </c>
      <c r="D24" s="14" t="s">
        <v>408</v>
      </c>
      <c r="E24" s="15">
        <v>43341</v>
      </c>
      <c r="F24" s="16">
        <v>12.092000000000001</v>
      </c>
      <c r="G24" s="16" t="s">
        <v>31</v>
      </c>
      <c r="H24" s="16" t="s">
        <v>31</v>
      </c>
      <c r="I24" s="16">
        <v>12.092000000000001</v>
      </c>
      <c r="J24" s="16">
        <v>146.18600000000001</v>
      </c>
      <c r="K24" s="7"/>
      <c r="L24" s="7"/>
    </row>
    <row r="25" spans="1:12" ht="16.5" x14ac:dyDescent="0.25">
      <c r="A25" s="11">
        <v>6</v>
      </c>
      <c r="B25" s="12" t="s">
        <v>185</v>
      </c>
      <c r="C25" s="13" t="s">
        <v>186</v>
      </c>
      <c r="D25" s="14" t="s">
        <v>409</v>
      </c>
      <c r="E25" s="15">
        <v>43342</v>
      </c>
      <c r="F25" s="16">
        <v>0.62</v>
      </c>
      <c r="G25" s="16" t="s">
        <v>31</v>
      </c>
      <c r="H25" s="16" t="s">
        <v>31</v>
      </c>
      <c r="I25" s="16">
        <v>0.62</v>
      </c>
      <c r="J25" s="16">
        <v>7.4950000000000001</v>
      </c>
      <c r="K25" s="7"/>
      <c r="L25" s="7"/>
    </row>
    <row r="26" spans="1:12" ht="16.5" x14ac:dyDescent="0.25">
      <c r="A26" s="11">
        <v>7</v>
      </c>
      <c r="B26" s="12" t="s">
        <v>410</v>
      </c>
      <c r="C26" s="13" t="s">
        <v>411</v>
      </c>
      <c r="D26" s="14" t="s">
        <v>412</v>
      </c>
      <c r="E26" s="15">
        <v>43340</v>
      </c>
      <c r="F26" s="16">
        <v>2.109</v>
      </c>
      <c r="G26" s="16">
        <v>2.109</v>
      </c>
      <c r="H26" s="16">
        <v>30.596</v>
      </c>
      <c r="I26" s="16" t="s">
        <v>31</v>
      </c>
      <c r="J26" s="16" t="s">
        <v>31</v>
      </c>
      <c r="K26" s="7"/>
      <c r="L26" s="7"/>
    </row>
    <row r="27" spans="1:12" ht="16.5" x14ac:dyDescent="0.25">
      <c r="A27" s="11">
        <v>8</v>
      </c>
      <c r="B27" s="12" t="s">
        <v>413</v>
      </c>
      <c r="C27" s="13" t="s">
        <v>414</v>
      </c>
      <c r="D27" s="14" t="s">
        <v>415</v>
      </c>
      <c r="E27" s="15">
        <v>43340</v>
      </c>
      <c r="F27" s="16">
        <v>5.5430000000000001</v>
      </c>
      <c r="G27" s="16">
        <v>5.5430000000000001</v>
      </c>
      <c r="H27" s="16">
        <v>80.414000000000001</v>
      </c>
      <c r="I27" s="16" t="s">
        <v>31</v>
      </c>
      <c r="J27" s="16" t="s">
        <v>31</v>
      </c>
      <c r="K27" s="7"/>
      <c r="L27" s="7"/>
    </row>
    <row r="28" spans="1:12" ht="33" x14ac:dyDescent="0.25">
      <c r="A28" s="11">
        <v>9</v>
      </c>
      <c r="B28" s="12" t="s">
        <v>416</v>
      </c>
      <c r="C28" s="13" t="s">
        <v>417</v>
      </c>
      <c r="D28" s="14" t="s">
        <v>418</v>
      </c>
      <c r="E28" s="15">
        <v>43340</v>
      </c>
      <c r="F28" s="16">
        <v>27.553999999999998</v>
      </c>
      <c r="G28" s="16">
        <v>27.553999999999998</v>
      </c>
      <c r="H28" s="16">
        <v>399.73599999999999</v>
      </c>
      <c r="I28" s="16" t="s">
        <v>31</v>
      </c>
      <c r="J28" s="16" t="s">
        <v>31</v>
      </c>
      <c r="K28" s="7"/>
      <c r="L28" s="7"/>
    </row>
    <row r="29" spans="1:12" ht="16.5" x14ac:dyDescent="0.25">
      <c r="A29" s="11">
        <v>10</v>
      </c>
      <c r="B29" s="12" t="s">
        <v>419</v>
      </c>
      <c r="C29" s="13" t="s">
        <v>420</v>
      </c>
      <c r="D29" s="14" t="s">
        <v>421</v>
      </c>
      <c r="E29" s="15">
        <v>43341</v>
      </c>
      <c r="F29" s="16">
        <v>16.015000000000001</v>
      </c>
      <c r="G29" s="16">
        <v>16.015000000000001</v>
      </c>
      <c r="H29" s="16">
        <v>232.33500000000001</v>
      </c>
      <c r="I29" s="16" t="s">
        <v>31</v>
      </c>
      <c r="J29" s="16" t="s">
        <v>31</v>
      </c>
      <c r="K29" s="7"/>
      <c r="L29" s="7"/>
    </row>
    <row r="30" spans="1:12" ht="16.5" x14ac:dyDescent="0.25">
      <c r="A30" s="11"/>
      <c r="B30" s="12"/>
      <c r="C30" s="13"/>
      <c r="D30" s="14"/>
      <c r="E30" s="15"/>
      <c r="F30" s="16">
        <v>100</v>
      </c>
      <c r="G30" s="16">
        <v>87.287999999999997</v>
      </c>
      <c r="H30" s="16">
        <f>SUM(H20:H29)</f>
        <v>1266.319</v>
      </c>
      <c r="I30" s="16">
        <v>12.712</v>
      </c>
      <c r="J30" s="16">
        <f>SUM(J20:J29)</f>
        <v>153.68100000000001</v>
      </c>
      <c r="K30" s="21">
        <f>H30+J30</f>
        <v>1420</v>
      </c>
      <c r="L30" s="7"/>
    </row>
    <row r="31" spans="1:12" ht="16.5" x14ac:dyDescent="0.25">
      <c r="A31" s="11"/>
      <c r="B31" s="12" t="s">
        <v>66</v>
      </c>
      <c r="C31" s="13"/>
      <c r="D31" s="14"/>
      <c r="E31" s="15"/>
      <c r="F31" s="16"/>
      <c r="G31" s="16" t="s">
        <v>31</v>
      </c>
      <c r="H31" s="16"/>
      <c r="I31" s="16" t="s">
        <v>31</v>
      </c>
      <c r="J31" s="16">
        <v>1419.999</v>
      </c>
      <c r="K31" s="7"/>
      <c r="L31" s="7"/>
    </row>
    <row r="32" spans="1:12" ht="16.5" x14ac:dyDescent="0.25">
      <c r="A32" s="11"/>
      <c r="B32" s="12" t="s">
        <v>67</v>
      </c>
      <c r="C32" s="13"/>
      <c r="D32" s="14"/>
      <c r="E32" s="15"/>
      <c r="F32" s="16"/>
      <c r="G32" s="16" t="s">
        <v>31</v>
      </c>
      <c r="H32" s="16"/>
      <c r="I32" s="16" t="s">
        <v>31</v>
      </c>
      <c r="J32" s="19">
        <v>1420</v>
      </c>
      <c r="K32" s="7"/>
      <c r="L32" s="7"/>
    </row>
    <row r="33" spans="10:10" x14ac:dyDescent="0.25">
      <c r="J33" s="20">
        <f>J32-J31</f>
        <v>9.9999999997635314E-4</v>
      </c>
    </row>
  </sheetData>
  <mergeCells count="20">
    <mergeCell ref="A10:J10"/>
    <mergeCell ref="A5:J5"/>
    <mergeCell ref="A6:J6"/>
    <mergeCell ref="A7:J7"/>
    <mergeCell ref="A8:J8"/>
    <mergeCell ref="A9:J9"/>
    <mergeCell ref="A11:J11"/>
    <mergeCell ref="A13:B13"/>
    <mergeCell ref="C13:G13"/>
    <mergeCell ref="H13:J13"/>
    <mergeCell ref="A14:B14"/>
    <mergeCell ref="C14:G14"/>
    <mergeCell ref="H14:J14"/>
    <mergeCell ref="A16:A18"/>
    <mergeCell ref="B16:B18"/>
    <mergeCell ref="C16:C18"/>
    <mergeCell ref="D16:F17"/>
    <mergeCell ref="G16:J16"/>
    <mergeCell ref="G17:H17"/>
    <mergeCell ref="I17:J17"/>
  </mergeCells>
  <printOptions horizontalCentered="1"/>
  <pageMargins left="0.59055118110236227" right="0.39370078740157483" top="0.78740157480314965" bottom="0.78740157480314965" header="0" footer="0"/>
  <pageSetup paperSize="9" scale="85" orientation="landscape" r:id="rId1"/>
  <headerFooter differentFirst="1" alignWithMargins="0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В-Сах</vt:lpstr>
      <vt:lpstr>З-К</vt:lpstr>
      <vt:lpstr>З-Сах</vt:lpstr>
      <vt:lpstr>Караг</vt:lpstr>
      <vt:lpstr>К-К</vt:lpstr>
      <vt:lpstr>П-К</vt:lpstr>
      <vt:lpstr>С-Кур</vt:lpstr>
      <vt:lpstr>Ю-Кур</vt:lpstr>
      <vt:lpstr>'В-Сах'!_РАСЧЕТ_по_Прил_4</vt:lpstr>
      <vt:lpstr>'З-К'!_РАСЧЕТ_по_Прил_4</vt:lpstr>
      <vt:lpstr>'З-Сах'!_РАСЧЕТ_по_Прил_4</vt:lpstr>
      <vt:lpstr>Караг!_РАСЧЕТ_по_Прил_4</vt:lpstr>
      <vt:lpstr>'К-К'!_РАСЧЕТ_по_Прил_4</vt:lpstr>
      <vt:lpstr>'П-К'!_РАСЧЕТ_по_Прил_4</vt:lpstr>
      <vt:lpstr>'С-Кур'!_РАСЧЕТ_по_Прил_4</vt:lpstr>
      <vt:lpstr>'Ю-Кур'!_РАСЧЕТ_по_Прил_4</vt:lpstr>
      <vt:lpstr>'В-Сах'!Заголовки_для_печати</vt:lpstr>
      <vt:lpstr>'З-К'!Заголовки_для_печати</vt:lpstr>
      <vt:lpstr>'З-Сах'!Заголовки_для_печати</vt:lpstr>
      <vt:lpstr>Караг!Заголовки_для_печати</vt:lpstr>
      <vt:lpstr>'К-К'!Заголовки_для_печати</vt:lpstr>
      <vt:lpstr>'П-К'!Заголовки_для_печати</vt:lpstr>
      <vt:lpstr>'С-Кур'!Заголовки_для_печати</vt:lpstr>
      <vt:lpstr>'Ю-Кур'!Заголовки_для_печати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evinogradova</dc:creator>
  <cp:lastModifiedBy>Бутырева Валентина Львовна</cp:lastModifiedBy>
  <cp:lastPrinted>2018-12-03T14:07:25Z</cp:lastPrinted>
  <dcterms:created xsi:type="dcterms:W3CDTF">2018-11-09T14:38:57Z</dcterms:created>
  <dcterms:modified xsi:type="dcterms:W3CDTF">2019-01-15T14:17:43Z</dcterms:modified>
</cp:coreProperties>
</file>