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4200" windowWidth="18075" windowHeight="6840"/>
  </bookViews>
  <sheets>
    <sheet name="В-Сах" sheetId="2" r:id="rId1"/>
    <sheet name="З-Б_нет ОДУ" sheetId="3" r:id="rId2"/>
    <sheet name="З-К" sheetId="4" r:id="rId3"/>
    <sheet name="Караг" sheetId="5" r:id="rId4"/>
    <sheet name="К-К" sheetId="6" r:id="rId5"/>
    <sheet name="Ю-Кур" sheetId="7" r:id="rId6"/>
  </sheets>
  <definedNames>
    <definedName name="_РАСЧЕТ_по_Прил_4" localSheetId="0">'В-Сах'!$B$18:$J$58</definedName>
    <definedName name="_РАСЧЕТ_по_Прил_4" localSheetId="1">'З-Б_нет ОДУ'!$B$18:$J$33</definedName>
    <definedName name="_РАСЧЕТ_по_Прил_4" localSheetId="2">'З-К'!$B$18:$J$53</definedName>
    <definedName name="_РАСЧЕТ_по_Прил_4" localSheetId="3">Караг!$B$18:$J$33</definedName>
    <definedName name="_РАСЧЕТ_по_Прил_4" localSheetId="4">'К-К'!$B$18:$J$54</definedName>
    <definedName name="_РАСЧЕТ_по_Прил_4" localSheetId="5">'Ю-Кур'!$B$18:$J$30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'З-Б_нет ОДУ'!$B$18:$J$18</definedName>
    <definedName name="_xlnm._FilterDatabase" localSheetId="2" hidden="1">'З-К'!$B$18:$J$18</definedName>
    <definedName name="_xlnm._FilterDatabase" localSheetId="3" hidden="1">Караг!$B$18:$J$18</definedName>
    <definedName name="_xlnm._FilterDatabase" localSheetId="4" hidden="1">'К-К'!$B$18:$J$18</definedName>
    <definedName name="_xlnm._FilterDatabase" localSheetId="5" hidden="1">'Ю-Кур'!$B$18:$J$18</definedName>
    <definedName name="_xlnm.Print_Titles" localSheetId="0">'В-Сах'!$19:$19</definedName>
    <definedName name="_xlnm.Print_Titles" localSheetId="1">'З-Б_нет ОДУ'!$19:$19</definedName>
    <definedName name="_xlnm.Print_Titles" localSheetId="2">'З-К'!$19:$19</definedName>
    <definedName name="_xlnm.Print_Titles" localSheetId="3">Караг!$19:$19</definedName>
    <definedName name="_xlnm.Print_Titles" localSheetId="4">'К-К'!$19:$19</definedName>
    <definedName name="_xlnm.Print_Titles" localSheetId="5">'Ю-Кур'!$19:$19</definedName>
  </definedNames>
  <calcPr calcId="145621"/>
</workbook>
</file>

<file path=xl/calcChain.xml><?xml version="1.0" encoding="utf-8"?>
<calcChain xmlns="http://schemas.openxmlformats.org/spreadsheetml/2006/main">
  <c r="L56" i="2" l="1"/>
  <c r="L58" i="2" s="1"/>
  <c r="H41" i="6"/>
  <c r="J52" i="6"/>
  <c r="H52" i="6"/>
  <c r="K52" i="6" s="1"/>
  <c r="J55" i="6"/>
  <c r="J23" i="5"/>
  <c r="J31" i="5" s="1"/>
  <c r="H31" i="5"/>
  <c r="J34" i="5"/>
  <c r="J32" i="4"/>
  <c r="J51" i="4" s="1"/>
  <c r="K51" i="4" s="1"/>
  <c r="H51" i="4"/>
  <c r="J54" i="4"/>
  <c r="H41" i="2"/>
  <c r="K31" i="5" l="1"/>
  <c r="J56" i="2"/>
  <c r="H56" i="2"/>
  <c r="K56" i="2" s="1"/>
  <c r="J59" i="2"/>
</calcChain>
</file>

<file path=xl/sharedStrings.xml><?xml version="1.0" encoding="utf-8"?>
<sst xmlns="http://schemas.openxmlformats.org/spreadsheetml/2006/main" count="860" uniqueCount="345">
  <si>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</si>
  <si>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</si>
  <si>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</si>
  <si>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</si>
  <si>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</si>
  <si>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</si>
  <si>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</si>
  <si>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</si>
  <si>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</si>
  <si>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</si>
  <si>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</si>
  <si>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</si>
  <si>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</si>
  <si>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</si>
  <si>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</si>
  <si>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</si>
  <si>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</si>
  <si>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</si>
  <si>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</si>
  <si>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</si>
  <si>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</si>
  <si>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</si>
  <si>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</si>
  <si>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</si>
  <si>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</si>
  <si>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Навага</t>
  </si>
  <si>
    <t>Дальневосточный рыбохозяйственный бассейн</t>
  </si>
  <si>
    <t>Восточно-Сахалинская подзона</t>
  </si>
  <si>
    <t>ООО «Владимирово»</t>
  </si>
  <si>
    <t>6507014650</t>
  </si>
  <si>
    <t>ДВ-М-1385</t>
  </si>
  <si>
    <t>-</t>
  </si>
  <si>
    <t>ООО «Тайра-Долинск»</t>
  </si>
  <si>
    <t>6503007973</t>
  </si>
  <si>
    <t>ДВ-М-1401</t>
  </si>
  <si>
    <t>ООО «Восток-Ноглики»</t>
  </si>
  <si>
    <t>6513000769</t>
  </si>
  <si>
    <t>ДВ-М-1386</t>
  </si>
  <si>
    <t>АО «ЭКОР-САХАЛИН»</t>
  </si>
  <si>
    <t>6512003492</t>
  </si>
  <si>
    <t>ДВ-М-1378</t>
  </si>
  <si>
    <t>ДО ООО «Сэнчери»</t>
  </si>
  <si>
    <t>6503009113</t>
  </si>
  <si>
    <t>ДВ-М-1379</t>
  </si>
  <si>
    <t>ЗАО «Рыболовецкий колхоз Прибой»</t>
  </si>
  <si>
    <t>6509017382</t>
  </si>
  <si>
    <t>ДВ-М-1380</t>
  </si>
  <si>
    <t>ОАО «Сампкоэр»</t>
  </si>
  <si>
    <t>6510900578</t>
  </si>
  <si>
    <t>ДВ-М-1381</t>
  </si>
  <si>
    <t>ООО «Август»</t>
  </si>
  <si>
    <t>6503008198</t>
  </si>
  <si>
    <t>ДВ-М-1382</t>
  </si>
  <si>
    <t>ООО «Биосервис»</t>
  </si>
  <si>
    <t>6501094307</t>
  </si>
  <si>
    <t>ДВ-М-1384</t>
  </si>
  <si>
    <t>ООО «Путина-2»</t>
  </si>
  <si>
    <t>6507021922</t>
  </si>
  <si>
    <t>ДВ-М-1395</t>
  </si>
  <si>
    <t>ООО «Янтарное»</t>
  </si>
  <si>
    <t>6503008455</t>
  </si>
  <si>
    <t>ДВ-М-1406</t>
  </si>
  <si>
    <t>АО «Сахалинлизингфлот»</t>
  </si>
  <si>
    <t>6501249938</t>
  </si>
  <si>
    <t>ДВ-М-1377</t>
  </si>
  <si>
    <t>ООО «Даги»</t>
  </si>
  <si>
    <t>6513000399</t>
  </si>
  <si>
    <t>ДВ-М-1387</t>
  </si>
  <si>
    <t>ООО «Дева»</t>
  </si>
  <si>
    <t>6514002039</t>
  </si>
  <si>
    <t>ДВ-М-1388</t>
  </si>
  <si>
    <t>ООО «Дельта»</t>
  </si>
  <si>
    <t>6505009528</t>
  </si>
  <si>
    <t>ДВ-М-1389</t>
  </si>
  <si>
    <t>ООО «Инма»</t>
  </si>
  <si>
    <t>6512001150</t>
  </si>
  <si>
    <t>ДВ-М-1390</t>
  </si>
  <si>
    <t>ООО «Ирида»</t>
  </si>
  <si>
    <t>6513000818</t>
  </si>
  <si>
    <t>ДВ-М-1391</t>
  </si>
  <si>
    <t>ООО «Мираж»</t>
  </si>
  <si>
    <t>6503006698</t>
  </si>
  <si>
    <t>ДВ-М-1392</t>
  </si>
  <si>
    <t>ООО «Антей»</t>
  </si>
  <si>
    <t>6503010415</t>
  </si>
  <si>
    <t>ДВ-М-1383</t>
  </si>
  <si>
    <t>ООО «Сахфиш»</t>
  </si>
  <si>
    <t>6503007892</t>
  </si>
  <si>
    <t>ДВ-М-1399</t>
  </si>
  <si>
    <t>ООО «Туровка»</t>
  </si>
  <si>
    <t>6507010543</t>
  </si>
  <si>
    <t>ДВ-М-1403</t>
  </si>
  <si>
    <t>СПК «РК «Дружба»</t>
  </si>
  <si>
    <t>6507000094</t>
  </si>
  <si>
    <t>ДВ-М-1409</t>
  </si>
  <si>
    <t>ООО «РК им. Кирова»</t>
  </si>
  <si>
    <t>6504006429</t>
  </si>
  <si>
    <t>ДВ-М-1396</t>
  </si>
  <si>
    <t>ООО «Рускор»</t>
  </si>
  <si>
    <t>6501268232</t>
  </si>
  <si>
    <t>ДВ-М-1397</t>
  </si>
  <si>
    <t>ООО Рыбокомбинат «Островной»</t>
  </si>
  <si>
    <t>6501289105</t>
  </si>
  <si>
    <t>ДВ-М-1408</t>
  </si>
  <si>
    <t>ООО «Рыбак»</t>
  </si>
  <si>
    <t>6503007740</t>
  </si>
  <si>
    <t>ДВ-М-1398</t>
  </si>
  <si>
    <t>ООО РПП «Макаровское»</t>
  </si>
  <si>
    <t>6512003407</t>
  </si>
  <si>
    <t>ДВ-М-1407</t>
  </si>
  <si>
    <t>ООО «Свободное 2001»</t>
  </si>
  <si>
    <t>6504043438</t>
  </si>
  <si>
    <t>ДВ-М-1400</t>
  </si>
  <si>
    <t>ООО «Поронайский зверосовхоз»</t>
  </si>
  <si>
    <t>6507010423</t>
  </si>
  <si>
    <t>ДВ-М-1394</t>
  </si>
  <si>
    <t>ООО «Таранай»</t>
  </si>
  <si>
    <t>6510901042</t>
  </si>
  <si>
    <t>ДВ-М-1402</t>
  </si>
  <si>
    <t>ООО «Новиков и Ко»</t>
  </si>
  <si>
    <t>6503010461</t>
  </si>
  <si>
    <t>ДВ-М-1393</t>
  </si>
  <si>
    <t>6512002964</t>
  </si>
  <si>
    <t>ДВ-М-2280</t>
  </si>
  <si>
    <t>ООО «Урюм»</t>
  </si>
  <si>
    <t>6501253500</t>
  </si>
  <si>
    <t>ДВ-М-1404</t>
  </si>
  <si>
    <t>ООО «Фирма Катамаран»</t>
  </si>
  <si>
    <t>6503013060</t>
  </si>
  <si>
    <t>ДВ-М-1405</t>
  </si>
  <si>
    <t>ООО «РЫБАК»</t>
  </si>
  <si>
    <t>6512002918</t>
  </si>
  <si>
    <t>ДВ-М-2279</t>
  </si>
  <si>
    <t>Изъятые, нераспределенные доли/квоты</t>
  </si>
  <si>
    <t>ОДУсумма</t>
  </si>
  <si>
    <t>ОДУутв</t>
  </si>
  <si>
    <t>Западно-Беринговоморская зона</t>
  </si>
  <si>
    <t>АО «Колхоз им. Бекерева»</t>
  </si>
  <si>
    <t>8203010714</t>
  </si>
  <si>
    <t>ДВ-М-1413</t>
  </si>
  <si>
    <t>ООО «Азов»</t>
  </si>
  <si>
    <t>4108002191</t>
  </si>
  <si>
    <t>ДВ-М-1414</t>
  </si>
  <si>
    <t>ООО «Корякморепродукт»</t>
  </si>
  <si>
    <t>8203002008</t>
  </si>
  <si>
    <t>ДВ-М-1415</t>
  </si>
  <si>
    <t>ООО «КРАБ ДВ»</t>
  </si>
  <si>
    <t>2537054117</t>
  </si>
  <si>
    <t>ДВ-М-1410</t>
  </si>
  <si>
    <t>ООО «Поларис»</t>
  </si>
  <si>
    <t>4101138370</t>
  </si>
  <si>
    <t>ДВ-М-1412</t>
  </si>
  <si>
    <t>ООО «Поллукс»</t>
  </si>
  <si>
    <t>8200001479</t>
  </si>
  <si>
    <t>ДВ-М-1416</t>
  </si>
  <si>
    <t>ООО «Росрыбфлот»</t>
  </si>
  <si>
    <t>6501237700</t>
  </si>
  <si>
    <t>ДВ-М-1411</t>
  </si>
  <si>
    <t>ООО «Тымлатский рыбокомбинат»</t>
  </si>
  <si>
    <t>8203002819</t>
  </si>
  <si>
    <t>ДВ-М-1417</t>
  </si>
  <si>
    <t>ОАО «Чукотрыбпромхоз»</t>
  </si>
  <si>
    <t>8709011367</t>
  </si>
  <si>
    <t>ДВ-М-1418</t>
  </si>
  <si>
    <t>ООО «Чукотоптторг»</t>
  </si>
  <si>
    <t>8709907770</t>
  </si>
  <si>
    <t>ДВ-М-1419</t>
  </si>
  <si>
    <t>Западно-Камчатская подзона</t>
  </si>
  <si>
    <t>ООО «Алаид»</t>
  </si>
  <si>
    <t>6515003317</t>
  </si>
  <si>
    <t>ДВ-М-1427</t>
  </si>
  <si>
    <t>ООО «Кристалл плюс»</t>
  </si>
  <si>
    <t>4101128396</t>
  </si>
  <si>
    <t>ДВ-М-1435</t>
  </si>
  <si>
    <t>ДВ-М-1434</t>
  </si>
  <si>
    <t>АО «МСК Востоктранссервис»</t>
  </si>
  <si>
    <t>2538003718</t>
  </si>
  <si>
    <t>ДВ-М-1420</t>
  </si>
  <si>
    <t>ООО «Камкорн и Ко»</t>
  </si>
  <si>
    <t>4101020811</t>
  </si>
  <si>
    <t>ДВ-М-1432</t>
  </si>
  <si>
    <t>ООО «Ивнинг Стар»</t>
  </si>
  <si>
    <t>8202016713</t>
  </si>
  <si>
    <t>ДВ-М-1431</t>
  </si>
  <si>
    <t>ООО «Западный лиман»</t>
  </si>
  <si>
    <t>4105040865</t>
  </si>
  <si>
    <t>ДВ-М-1430</t>
  </si>
  <si>
    <t>ООО «Маркуз»</t>
  </si>
  <si>
    <t>4100016925</t>
  </si>
  <si>
    <t>ДВ-М-1436</t>
  </si>
  <si>
    <t>2704007990</t>
  </si>
  <si>
    <t>ДВ-М-1428</t>
  </si>
  <si>
    <t>ООО «Октябрьский рыбокомбинат»</t>
  </si>
  <si>
    <t>4108003491</t>
  </si>
  <si>
    <t>ДВ-М-1438</t>
  </si>
  <si>
    <t>ДВ-М-1426</t>
  </si>
  <si>
    <t>ООО «Авача»</t>
  </si>
  <si>
    <t>4101149910</t>
  </si>
  <si>
    <t>ДВ-М-1425</t>
  </si>
  <si>
    <t>ОАО «Колхоз Октябрь»</t>
  </si>
  <si>
    <t>4107002304</t>
  </si>
  <si>
    <t>ДВ-М-1424</t>
  </si>
  <si>
    <t>ИП Гескин Андрей Дмитриевич</t>
  </si>
  <si>
    <t>410100930720</t>
  </si>
  <si>
    <t>ДВ-М-1423</t>
  </si>
  <si>
    <t>АО «РКЗ «Командор»</t>
  </si>
  <si>
    <t>4108003188</t>
  </si>
  <si>
    <t>ДВ-М-1422</t>
  </si>
  <si>
    <t>АО «Озерновский РКЗ № 55»</t>
  </si>
  <si>
    <t>4108003484</t>
  </si>
  <si>
    <t>ДВ-М-1421</t>
  </si>
  <si>
    <t>ООО «Витязь-Авто»</t>
  </si>
  <si>
    <t>4101081250</t>
  </si>
  <si>
    <t>ДВ-М-1429</t>
  </si>
  <si>
    <t>ООО «Сфера Марин»</t>
  </si>
  <si>
    <t>4101133011</t>
  </si>
  <si>
    <t>ДВ-М-1445</t>
  </si>
  <si>
    <t>ООО «Камчаттралфлот»</t>
  </si>
  <si>
    <t>4100006691</t>
  </si>
  <si>
    <t>ДВ-М-1433</t>
  </si>
  <si>
    <t>РА «колхоз Красный труженик»</t>
  </si>
  <si>
    <t>4108000596</t>
  </si>
  <si>
    <t>ДВ-М-1448</t>
  </si>
  <si>
    <t>РО КМНС «МЭМ»</t>
  </si>
  <si>
    <t>8202004570</t>
  </si>
  <si>
    <t>ДВ-М-1447</t>
  </si>
  <si>
    <t>Рыболовецкий колхоз им. В.И. Ленина</t>
  </si>
  <si>
    <t>4101016808</t>
  </si>
  <si>
    <t>ДВ-М-1449</t>
  </si>
  <si>
    <t>ООО «Юния»</t>
  </si>
  <si>
    <t>4100009251</t>
  </si>
  <si>
    <t>ДВ-М-1446</t>
  </si>
  <si>
    <t>ООО «Северные промыслы»</t>
  </si>
  <si>
    <t>4100019115</t>
  </si>
  <si>
    <t>ДВ-М-1444</t>
  </si>
  <si>
    <t>ООО «Рыбак Коврана»</t>
  </si>
  <si>
    <t>4101171095</t>
  </si>
  <si>
    <t>ДВ-М-1442</t>
  </si>
  <si>
    <t>ДВ-М-1441</t>
  </si>
  <si>
    <t>ДВ-М-1440</t>
  </si>
  <si>
    <t>ООО «Охотское»</t>
  </si>
  <si>
    <t>2543053560</t>
  </si>
  <si>
    <t>ДВ-М-1439</t>
  </si>
  <si>
    <t>ООО «Октябрьский-1»</t>
  </si>
  <si>
    <t>4101161435</t>
  </si>
  <si>
    <t>ДВ-М-1437</t>
  </si>
  <si>
    <t>ООО Артель «Народы Севера»</t>
  </si>
  <si>
    <t>4108006887</t>
  </si>
  <si>
    <t>ДВ-М-1443</t>
  </si>
  <si>
    <t>Карагинская подзона</t>
  </si>
  <si>
    <t>ДВ-М-1481</t>
  </si>
  <si>
    <t>ООО «БИОТОН»</t>
  </si>
  <si>
    <t>8203002826</t>
  </si>
  <si>
    <t>ДВ-М-1482</t>
  </si>
  <si>
    <t>ООО «Город 415»</t>
  </si>
  <si>
    <t>4101158009</t>
  </si>
  <si>
    <t>ДВ-М-1483</t>
  </si>
  <si>
    <t>ООО «КЗБ-донка»</t>
  </si>
  <si>
    <t>8203011429</t>
  </si>
  <si>
    <t>ДВ-М-1484</t>
  </si>
  <si>
    <t>ДВ-М-1485</t>
  </si>
  <si>
    <t>ДВ-М-1486</t>
  </si>
  <si>
    <t>ДВ-М-1487</t>
  </si>
  <si>
    <t>ДВ-М-1488</t>
  </si>
  <si>
    <t>ООО «СВК»</t>
  </si>
  <si>
    <t>8203002583</t>
  </si>
  <si>
    <t>ДВ-М-1489</t>
  </si>
  <si>
    <t>ООО «Скат»</t>
  </si>
  <si>
    <t>8203010922</t>
  </si>
  <si>
    <t>ДВ-М-1490</t>
  </si>
  <si>
    <t>ДВ-М-1491</t>
  </si>
  <si>
    <t xml:space="preserve">Камчатско-Курильская подзона </t>
  </si>
  <si>
    <t>ДВ-М-1454</t>
  </si>
  <si>
    <t>ООО «Санрайз»</t>
  </si>
  <si>
    <t>6515001694</t>
  </si>
  <si>
    <t>ДВ-М-1480</t>
  </si>
  <si>
    <t>ДВ-М-1450</t>
  </si>
  <si>
    <t>ДВ-М-1459</t>
  </si>
  <si>
    <t>ДВ-М-1458</t>
  </si>
  <si>
    <t>ДВ-М-1457</t>
  </si>
  <si>
    <t>ДВ-М-1456</t>
  </si>
  <si>
    <t>ООО «Мореход»</t>
  </si>
  <si>
    <t>4100009491</t>
  </si>
  <si>
    <t>ДВ-М-1462</t>
  </si>
  <si>
    <t>ДВ-М-1478</t>
  </si>
  <si>
    <t>ДВ-М-1468</t>
  </si>
  <si>
    <t>ДВ-М-1453</t>
  </si>
  <si>
    <t>ООО «ПК РКЗ»</t>
  </si>
  <si>
    <t>4100013811</t>
  </si>
  <si>
    <t>ДВ-М-1465</t>
  </si>
  <si>
    <t>ДВ-М-1452</t>
  </si>
  <si>
    <t>ЗАО «Курильский рассвет»</t>
  </si>
  <si>
    <t>6515001310</t>
  </si>
  <si>
    <t>ДВ-М-1477</t>
  </si>
  <si>
    <t>АО «СК БСФ»</t>
  </si>
  <si>
    <t>6515000242</t>
  </si>
  <si>
    <t>ДВ-М-1476</t>
  </si>
  <si>
    <t>ДВ-М-1451</t>
  </si>
  <si>
    <t>ООО «Атолл-А»</t>
  </si>
  <si>
    <t>4101179048</t>
  </si>
  <si>
    <t>ДВ-М-1455</t>
  </si>
  <si>
    <t>ДВ-М-1466</t>
  </si>
  <si>
    <t>ДВ-М-1470</t>
  </si>
  <si>
    <t>ДВ-М-1475</t>
  </si>
  <si>
    <t>ООО «Морские ресурсы»</t>
  </si>
  <si>
    <t>6515001905</t>
  </si>
  <si>
    <t>ДВ-М-1479</t>
  </si>
  <si>
    <t>ДВ-М-1474</t>
  </si>
  <si>
    <t>ДВ-М-1463</t>
  </si>
  <si>
    <t>ООО РК «Крутогоровское»</t>
  </si>
  <si>
    <t>4101094570</t>
  </si>
  <si>
    <t>ДВ-М-1473</t>
  </si>
  <si>
    <t>ООО «РПЗ «Сокра»</t>
  </si>
  <si>
    <t>4102006640</t>
  </si>
  <si>
    <t>ДВ-М-1467</t>
  </si>
  <si>
    <t>ДВ-М-1461</t>
  </si>
  <si>
    <t>ДВ-М-1469</t>
  </si>
  <si>
    <t>ООО «Лойд-Фиш»</t>
  </si>
  <si>
    <t>4108004858</t>
  </si>
  <si>
    <t>ДВ-М-1460</t>
  </si>
  <si>
    <t>ООО «Тертей-Флот»</t>
  </si>
  <si>
    <t>4101085833</t>
  </si>
  <si>
    <t>ДВ-М-1471</t>
  </si>
  <si>
    <t>ДВ-М-1472</t>
  </si>
  <si>
    <t>ДВ-М-1464</t>
  </si>
  <si>
    <t xml:space="preserve">Южно-Курильская зона </t>
  </si>
  <si>
    <t>ЗАО «Курильский рыбак»</t>
  </si>
  <si>
    <t>6511000178</t>
  </si>
  <si>
    <t>ДВ-М-1492</t>
  </si>
  <si>
    <t>ООО «Атолл»</t>
  </si>
  <si>
    <t>2508114971</t>
  </si>
  <si>
    <t>ДВ-М-1493</t>
  </si>
  <si>
    <t>ООО «ДЕЛЬТА»</t>
  </si>
  <si>
    <t>6518002640</t>
  </si>
  <si>
    <t>ДВ-М-1494</t>
  </si>
  <si>
    <t>ООО «Кайра»</t>
  </si>
  <si>
    <t>6518003435</t>
  </si>
  <si>
    <t>ДВ-М-1495</t>
  </si>
  <si>
    <t>ООО «Флинт»</t>
  </si>
  <si>
    <t>6518004830</t>
  </si>
  <si>
    <t>ДВ-М-1496</t>
  </si>
  <si>
    <t>ООО ПКФ «Южно-Курильский рыбокомбинат»</t>
  </si>
  <si>
    <t>6518005270</t>
  </si>
  <si>
    <t>ДВ-М-1497</t>
  </si>
  <si>
    <t>ДВ-М-1498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</si>
</sst>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9"/>
  <sheetViews>
    <sheetView tabSelected="1" topLeftCell="A39" zoomScale="77" zoomScaleNormal="77" zoomScaleSheetLayoutView="100" workbookViewId="0">
      <selection activeCell="D33" sqref="D3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6.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 x14ac:dyDescent="0.25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6.5" x14ac:dyDescent="0.25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6.5" x14ac:dyDescent="0.25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6.5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37.5" customHeight="1" x14ac:dyDescent="0.25">
      <c r="A13" s="35" t="s">
        <v>8</v>
      </c>
      <c r="B13" s="35"/>
      <c r="C13" s="32" t="s">
        <v>13</v>
      </c>
      <c r="D13" s="33"/>
      <c r="E13" s="33"/>
      <c r="F13" s="33"/>
      <c r="G13" s="34"/>
      <c r="H13" s="32" t="s">
        <v>14</v>
      </c>
      <c r="I13" s="33"/>
      <c r="J13" s="34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27</v>
      </c>
      <c r="I14" s="35"/>
      <c r="J14" s="35"/>
    </row>
    <row r="16" spans="1:10" ht="71.25" customHeight="1" x14ac:dyDescent="0.25">
      <c r="A16" s="25" t="s">
        <v>4</v>
      </c>
      <c r="B16" s="25" t="s">
        <v>5</v>
      </c>
      <c r="C16" s="25" t="s">
        <v>6</v>
      </c>
      <c r="D16" s="26" t="s">
        <v>15</v>
      </c>
      <c r="E16" s="27"/>
      <c r="F16" s="28"/>
      <c r="G16" s="32" t="s">
        <v>18</v>
      </c>
      <c r="H16" s="33"/>
      <c r="I16" s="33"/>
      <c r="J16" s="34"/>
    </row>
    <row r="17" spans="1:12" ht="27.75" customHeight="1" x14ac:dyDescent="0.25">
      <c r="A17" s="25"/>
      <c r="B17" s="25"/>
      <c r="C17" s="25"/>
      <c r="D17" s="29"/>
      <c r="E17" s="30"/>
      <c r="F17" s="31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25"/>
      <c r="B18" s="25"/>
      <c r="C18" s="25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43339</v>
      </c>
      <c r="F20" s="16">
        <v>0.35</v>
      </c>
      <c r="G20" s="16">
        <v>0.35</v>
      </c>
      <c r="H20" s="16">
        <v>13.702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0.98899999999999999</v>
      </c>
      <c r="G21" s="19" t="s">
        <v>31</v>
      </c>
      <c r="H21" s="19" t="s">
        <v>31</v>
      </c>
      <c r="I21" s="19">
        <v>0.98899999999999999</v>
      </c>
      <c r="J21" s="19">
        <v>32.265000000000001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43339</v>
      </c>
      <c r="F22" s="16">
        <v>0.32200000000000001</v>
      </c>
      <c r="G22" s="16">
        <v>0.32200000000000001</v>
      </c>
      <c r="H22" s="16">
        <v>12.606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43339</v>
      </c>
      <c r="F23" s="16">
        <v>4.3999999999999997E-2</v>
      </c>
      <c r="G23" s="16">
        <v>4.3999999999999997E-2</v>
      </c>
      <c r="H23" s="16">
        <v>1.7230000000000001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43342</v>
      </c>
      <c r="F24" s="19">
        <v>0.13100000000000001</v>
      </c>
      <c r="G24" s="19" t="s">
        <v>31</v>
      </c>
      <c r="H24" s="19" t="s">
        <v>31</v>
      </c>
      <c r="I24" s="19">
        <v>0.13100000000000001</v>
      </c>
      <c r="J24" s="19">
        <v>4.274</v>
      </c>
      <c r="L24" s="22"/>
    </row>
    <row r="25" spans="1:12" ht="33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43342</v>
      </c>
      <c r="F25" s="16">
        <v>0.29899999999999999</v>
      </c>
      <c r="G25" s="16">
        <v>0.29899999999999999</v>
      </c>
      <c r="H25" s="16">
        <v>11.706</v>
      </c>
      <c r="I25" s="16" t="s">
        <v>31</v>
      </c>
      <c r="J25" s="16" t="s">
        <v>31</v>
      </c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43339</v>
      </c>
      <c r="F26" s="16">
        <v>4.5999999999999999E-2</v>
      </c>
      <c r="G26" s="16">
        <v>4.5999999999999999E-2</v>
      </c>
      <c r="H26" s="16">
        <v>1.8009999999999999</v>
      </c>
      <c r="I26" s="16" t="s">
        <v>31</v>
      </c>
      <c r="J26" s="16" t="s">
        <v>31</v>
      </c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43339</v>
      </c>
      <c r="F27" s="16">
        <v>1.198</v>
      </c>
      <c r="G27" s="16">
        <v>1.198</v>
      </c>
      <c r="H27" s="16">
        <v>46.901000000000003</v>
      </c>
      <c r="I27" s="16" t="s">
        <v>31</v>
      </c>
      <c r="J27" s="16" t="s">
        <v>31</v>
      </c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43339</v>
      </c>
      <c r="F28" s="16">
        <v>0.27900000000000003</v>
      </c>
      <c r="G28" s="16">
        <v>0.27900000000000003</v>
      </c>
      <c r="H28" s="16">
        <v>10.923</v>
      </c>
      <c r="I28" s="16" t="s">
        <v>31</v>
      </c>
      <c r="J28" s="16" t="s">
        <v>31</v>
      </c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43339</v>
      </c>
      <c r="F29" s="16">
        <v>3.6930000000000001</v>
      </c>
      <c r="G29" s="16">
        <v>3.6930000000000001</v>
      </c>
      <c r="H29" s="16">
        <v>144.578</v>
      </c>
      <c r="I29" s="16" t="s">
        <v>31</v>
      </c>
      <c r="J29" s="16" t="s">
        <v>31</v>
      </c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61</v>
      </c>
      <c r="E30" s="15">
        <v>43342</v>
      </c>
      <c r="F30" s="16">
        <v>0.11700000000000001</v>
      </c>
      <c r="G30" s="16">
        <v>0.11700000000000001</v>
      </c>
      <c r="H30" s="16">
        <v>4.58</v>
      </c>
      <c r="I30" s="16" t="s">
        <v>31</v>
      </c>
      <c r="J30" s="16" t="s">
        <v>31</v>
      </c>
      <c r="L30" s="7"/>
    </row>
    <row r="31" spans="1:12" ht="16.5" x14ac:dyDescent="0.25">
      <c r="A31" s="11">
        <v>12</v>
      </c>
      <c r="B31" s="12" t="s">
        <v>62</v>
      </c>
      <c r="C31" s="13" t="s">
        <v>63</v>
      </c>
      <c r="D31" s="14" t="s">
        <v>64</v>
      </c>
      <c r="E31" s="15">
        <v>43339</v>
      </c>
      <c r="F31" s="16">
        <v>1.591</v>
      </c>
      <c r="G31" s="16">
        <v>1.591</v>
      </c>
      <c r="H31" s="16">
        <v>62.286000000000001</v>
      </c>
      <c r="I31" s="16" t="s">
        <v>31</v>
      </c>
      <c r="J31" s="16" t="s">
        <v>31</v>
      </c>
      <c r="L31" s="7"/>
    </row>
    <row r="32" spans="1:12" ht="16.5" x14ac:dyDescent="0.25">
      <c r="A32" s="11">
        <v>13</v>
      </c>
      <c r="B32" s="12" t="s">
        <v>65</v>
      </c>
      <c r="C32" s="13" t="s">
        <v>66</v>
      </c>
      <c r="D32" s="14" t="s">
        <v>67</v>
      </c>
      <c r="E32" s="15">
        <v>43342</v>
      </c>
      <c r="F32" s="16">
        <v>4.7E-2</v>
      </c>
      <c r="G32" s="24" t="s">
        <v>31</v>
      </c>
      <c r="H32" s="24" t="s">
        <v>31</v>
      </c>
      <c r="I32" s="24">
        <v>4.7E-2</v>
      </c>
      <c r="J32" s="24">
        <v>1.5329999999999999</v>
      </c>
      <c r="L32" s="23"/>
    </row>
    <row r="33" spans="1:12" ht="16.5" x14ac:dyDescent="0.25">
      <c r="A33" s="11">
        <v>14</v>
      </c>
      <c r="B33" s="12" t="s">
        <v>68</v>
      </c>
      <c r="C33" s="13" t="s">
        <v>69</v>
      </c>
      <c r="D33" s="14" t="s">
        <v>70</v>
      </c>
      <c r="E33" s="15">
        <v>43342</v>
      </c>
      <c r="F33" s="16">
        <v>6.8000000000000005E-2</v>
      </c>
      <c r="G33" s="16">
        <v>6.8000000000000005E-2</v>
      </c>
      <c r="H33" s="16">
        <v>2.6619999999999999</v>
      </c>
      <c r="I33" s="16" t="s">
        <v>31</v>
      </c>
      <c r="J33" s="16" t="s">
        <v>31</v>
      </c>
      <c r="L33" s="7"/>
    </row>
    <row r="34" spans="1:12" ht="16.5" x14ac:dyDescent="0.25">
      <c r="A34" s="11">
        <v>15</v>
      </c>
      <c r="B34" s="12" t="s">
        <v>71</v>
      </c>
      <c r="C34" s="13" t="s">
        <v>72</v>
      </c>
      <c r="D34" s="14" t="s">
        <v>73</v>
      </c>
      <c r="E34" s="15">
        <v>43342</v>
      </c>
      <c r="F34" s="16">
        <v>1.6419999999999999</v>
      </c>
      <c r="G34" s="19" t="s">
        <v>31</v>
      </c>
      <c r="H34" s="19" t="s">
        <v>31</v>
      </c>
      <c r="I34" s="19">
        <v>1.6419999999999999</v>
      </c>
      <c r="J34" s="19">
        <v>53.569000000000003</v>
      </c>
      <c r="L34" s="7"/>
    </row>
    <row r="35" spans="1:12" ht="16.5" x14ac:dyDescent="0.25">
      <c r="A35" s="11">
        <v>16</v>
      </c>
      <c r="B35" s="12" t="s">
        <v>74</v>
      </c>
      <c r="C35" s="13" t="s">
        <v>75</v>
      </c>
      <c r="D35" s="14" t="s">
        <v>76</v>
      </c>
      <c r="E35" s="15">
        <v>43339</v>
      </c>
      <c r="F35" s="16">
        <v>5.3999999999999999E-2</v>
      </c>
      <c r="G35" s="19" t="s">
        <v>31</v>
      </c>
      <c r="H35" s="19" t="s">
        <v>31</v>
      </c>
      <c r="I35" s="19">
        <v>5.3999999999999999E-2</v>
      </c>
      <c r="J35" s="19">
        <v>1.762</v>
      </c>
      <c r="L35" s="22"/>
    </row>
    <row r="36" spans="1:12" ht="16.5" x14ac:dyDescent="0.25">
      <c r="A36" s="11">
        <v>17</v>
      </c>
      <c r="B36" s="12" t="s">
        <v>77</v>
      </c>
      <c r="C36" s="13" t="s">
        <v>78</v>
      </c>
      <c r="D36" s="14" t="s">
        <v>79</v>
      </c>
      <c r="E36" s="15">
        <v>43339</v>
      </c>
      <c r="F36" s="16">
        <v>0.13900000000000001</v>
      </c>
      <c r="G36" s="19" t="s">
        <v>31</v>
      </c>
      <c r="H36" s="19" t="s">
        <v>31</v>
      </c>
      <c r="I36" s="19">
        <v>0.13900000000000001</v>
      </c>
      <c r="J36" s="19">
        <v>4.5350000000000001</v>
      </c>
      <c r="L36" s="22"/>
    </row>
    <row r="37" spans="1:12" ht="16.5" x14ac:dyDescent="0.25">
      <c r="A37" s="11">
        <v>18</v>
      </c>
      <c r="B37" s="12" t="s">
        <v>80</v>
      </c>
      <c r="C37" s="13" t="s">
        <v>81</v>
      </c>
      <c r="D37" s="14" t="s">
        <v>82</v>
      </c>
      <c r="E37" s="15">
        <v>43339</v>
      </c>
      <c r="F37" s="16">
        <v>0.78700000000000003</v>
      </c>
      <c r="G37" s="16">
        <v>0.78700000000000003</v>
      </c>
      <c r="H37" s="16">
        <v>30.81</v>
      </c>
      <c r="I37" s="16" t="s">
        <v>31</v>
      </c>
      <c r="J37" s="16" t="s">
        <v>31</v>
      </c>
      <c r="L37" s="7"/>
    </row>
    <row r="38" spans="1:12" ht="16.5" x14ac:dyDescent="0.25">
      <c r="A38" s="11">
        <v>19</v>
      </c>
      <c r="B38" s="12" t="s">
        <v>83</v>
      </c>
      <c r="C38" s="13" t="s">
        <v>84</v>
      </c>
      <c r="D38" s="14" t="s">
        <v>85</v>
      </c>
      <c r="E38" s="15">
        <v>43341</v>
      </c>
      <c r="F38" s="16">
        <v>0.66600000000000004</v>
      </c>
      <c r="G38" s="19" t="s">
        <v>31</v>
      </c>
      <c r="H38" s="19" t="s">
        <v>31</v>
      </c>
      <c r="I38" s="19">
        <v>0.66600000000000004</v>
      </c>
      <c r="J38" s="19">
        <v>21.728000000000002</v>
      </c>
      <c r="L38" s="7"/>
    </row>
    <row r="39" spans="1:12" ht="16.5" x14ac:dyDescent="0.25">
      <c r="A39" s="11">
        <v>20</v>
      </c>
      <c r="B39" s="12" t="s">
        <v>86</v>
      </c>
      <c r="C39" s="13" t="s">
        <v>87</v>
      </c>
      <c r="D39" s="14" t="s">
        <v>88</v>
      </c>
      <c r="E39" s="15">
        <v>43342</v>
      </c>
      <c r="F39" s="16">
        <v>0.115</v>
      </c>
      <c r="G39" s="16">
        <v>0.115</v>
      </c>
      <c r="H39" s="16">
        <v>4.5019999999999998</v>
      </c>
      <c r="I39" s="16" t="s">
        <v>31</v>
      </c>
      <c r="J39" s="16" t="s">
        <v>31</v>
      </c>
      <c r="L39" s="7"/>
    </row>
    <row r="40" spans="1:12" ht="16.5" x14ac:dyDescent="0.25">
      <c r="A40" s="11">
        <v>21</v>
      </c>
      <c r="B40" s="12" t="s">
        <v>89</v>
      </c>
      <c r="C40" s="13" t="s">
        <v>90</v>
      </c>
      <c r="D40" s="14" t="s">
        <v>91</v>
      </c>
      <c r="E40" s="15">
        <v>43349</v>
      </c>
      <c r="F40" s="16">
        <v>2.0539999999999998</v>
      </c>
      <c r="G40" s="16">
        <v>2.0539999999999998</v>
      </c>
      <c r="H40" s="16">
        <v>80.412000000000006</v>
      </c>
      <c r="I40" s="16" t="s">
        <v>31</v>
      </c>
      <c r="J40" s="16" t="s">
        <v>31</v>
      </c>
      <c r="L40" s="7"/>
    </row>
    <row r="41" spans="1:12" ht="16.5" x14ac:dyDescent="0.25">
      <c r="A41" s="11">
        <v>22</v>
      </c>
      <c r="B41" s="12" t="s">
        <v>92</v>
      </c>
      <c r="C41" s="13" t="s">
        <v>93</v>
      </c>
      <c r="D41" s="14" t="s">
        <v>94</v>
      </c>
      <c r="E41" s="15">
        <v>43339</v>
      </c>
      <c r="F41" s="16">
        <v>47.505000000000003</v>
      </c>
      <c r="G41" s="16">
        <v>47.505000000000003</v>
      </c>
      <c r="H41" s="19">
        <f>1859.78+0.001</f>
        <v>1859.7809999999999</v>
      </c>
      <c r="I41" s="16" t="s">
        <v>31</v>
      </c>
      <c r="J41" s="16" t="s">
        <v>31</v>
      </c>
      <c r="L41" s="7"/>
    </row>
    <row r="42" spans="1:12" ht="16.5" x14ac:dyDescent="0.25">
      <c r="A42" s="11">
        <v>23</v>
      </c>
      <c r="B42" s="12" t="s">
        <v>95</v>
      </c>
      <c r="C42" s="13" t="s">
        <v>96</v>
      </c>
      <c r="D42" s="14" t="s">
        <v>97</v>
      </c>
      <c r="E42" s="15">
        <v>43349</v>
      </c>
      <c r="F42" s="16">
        <v>1.819</v>
      </c>
      <c r="G42" s="16">
        <v>1.819</v>
      </c>
      <c r="H42" s="16">
        <v>71.212000000000003</v>
      </c>
      <c r="I42" s="16" t="s">
        <v>31</v>
      </c>
      <c r="J42" s="16" t="s">
        <v>31</v>
      </c>
      <c r="L42" s="7"/>
    </row>
    <row r="43" spans="1:12" ht="16.5" x14ac:dyDescent="0.25">
      <c r="A43" s="11">
        <v>24</v>
      </c>
      <c r="B43" s="12" t="s">
        <v>98</v>
      </c>
      <c r="C43" s="13" t="s">
        <v>99</v>
      </c>
      <c r="D43" s="14" t="s">
        <v>100</v>
      </c>
      <c r="E43" s="15">
        <v>43342</v>
      </c>
      <c r="F43" s="16">
        <v>9.9000000000000005E-2</v>
      </c>
      <c r="G43" s="16">
        <v>9.9000000000000005E-2</v>
      </c>
      <c r="H43" s="16">
        <v>3.8759999999999999</v>
      </c>
      <c r="I43" s="16" t="s">
        <v>31</v>
      </c>
      <c r="J43" s="16" t="s">
        <v>31</v>
      </c>
      <c r="L43" s="7"/>
    </row>
    <row r="44" spans="1:12" ht="16.5" x14ac:dyDescent="0.25">
      <c r="A44" s="11">
        <v>25</v>
      </c>
      <c r="B44" s="12" t="s">
        <v>101</v>
      </c>
      <c r="C44" s="13" t="s">
        <v>102</v>
      </c>
      <c r="D44" s="14" t="s">
        <v>103</v>
      </c>
      <c r="E44" s="15">
        <v>43339</v>
      </c>
      <c r="F44" s="16">
        <v>4.3999999999999997E-2</v>
      </c>
      <c r="G44" s="16" t="s">
        <v>31</v>
      </c>
      <c r="H44" s="16" t="s">
        <v>31</v>
      </c>
      <c r="I44" s="16">
        <v>4.3999999999999997E-2</v>
      </c>
      <c r="J44" s="16">
        <v>1.4350000000000001</v>
      </c>
      <c r="L44" s="7"/>
    </row>
    <row r="45" spans="1:12" ht="16.5" x14ac:dyDescent="0.25">
      <c r="A45" s="11">
        <v>26</v>
      </c>
      <c r="B45" s="12" t="s">
        <v>104</v>
      </c>
      <c r="C45" s="13" t="s">
        <v>105</v>
      </c>
      <c r="D45" s="14" t="s">
        <v>106</v>
      </c>
      <c r="E45" s="15">
        <v>43339</v>
      </c>
      <c r="F45" s="16">
        <v>0.75700000000000001</v>
      </c>
      <c r="G45" s="19" t="s">
        <v>31</v>
      </c>
      <c r="H45" s="19" t="s">
        <v>31</v>
      </c>
      <c r="I45" s="19">
        <v>0.75700000000000001</v>
      </c>
      <c r="J45" s="19">
        <v>24.696999999999999</v>
      </c>
      <c r="L45" s="22"/>
    </row>
    <row r="46" spans="1:12" ht="16.5" x14ac:dyDescent="0.25">
      <c r="A46" s="11">
        <v>27</v>
      </c>
      <c r="B46" s="12" t="s">
        <v>107</v>
      </c>
      <c r="C46" s="13" t="s">
        <v>108</v>
      </c>
      <c r="D46" s="14" t="s">
        <v>109</v>
      </c>
      <c r="E46" s="15">
        <v>43342</v>
      </c>
      <c r="F46" s="16">
        <v>0.35799999999999998</v>
      </c>
      <c r="G46" s="16" t="s">
        <v>31</v>
      </c>
      <c r="H46" s="16" t="s">
        <v>31</v>
      </c>
      <c r="I46" s="16" t="s">
        <v>31</v>
      </c>
      <c r="J46" s="16">
        <v>11.679</v>
      </c>
      <c r="L46" s="7"/>
    </row>
    <row r="47" spans="1:12" ht="16.5" x14ac:dyDescent="0.25">
      <c r="A47" s="11">
        <v>28</v>
      </c>
      <c r="B47" s="12" t="s">
        <v>110</v>
      </c>
      <c r="C47" s="13" t="s">
        <v>111</v>
      </c>
      <c r="D47" s="14" t="s">
        <v>112</v>
      </c>
      <c r="E47" s="15">
        <v>43342</v>
      </c>
      <c r="F47" s="16">
        <v>5.5E-2</v>
      </c>
      <c r="G47" s="16">
        <v>5.5E-2</v>
      </c>
      <c r="H47" s="16">
        <v>2.153</v>
      </c>
      <c r="I47" s="16" t="s">
        <v>31</v>
      </c>
      <c r="J47" s="16" t="s">
        <v>31</v>
      </c>
      <c r="L47" s="7"/>
    </row>
    <row r="48" spans="1:12" ht="16.5" x14ac:dyDescent="0.25">
      <c r="A48" s="11">
        <v>29</v>
      </c>
      <c r="B48" s="12" t="s">
        <v>113</v>
      </c>
      <c r="C48" s="13" t="s">
        <v>114</v>
      </c>
      <c r="D48" s="14" t="s">
        <v>115</v>
      </c>
      <c r="E48" s="15">
        <v>43339</v>
      </c>
      <c r="F48" s="16">
        <v>7.5270000000000001</v>
      </c>
      <c r="G48" s="16">
        <v>7.5270000000000001</v>
      </c>
      <c r="H48" s="16">
        <v>294.67599999999999</v>
      </c>
      <c r="I48" s="16" t="s">
        <v>31</v>
      </c>
      <c r="J48" s="16" t="s">
        <v>31</v>
      </c>
      <c r="L48" s="7"/>
    </row>
    <row r="49" spans="1:12" ht="16.5" x14ac:dyDescent="0.25">
      <c r="A49" s="11">
        <v>30</v>
      </c>
      <c r="B49" s="12" t="s">
        <v>116</v>
      </c>
      <c r="C49" s="13" t="s">
        <v>117</v>
      </c>
      <c r="D49" s="14" t="s">
        <v>118</v>
      </c>
      <c r="E49" s="15">
        <v>43342</v>
      </c>
      <c r="F49" s="16">
        <v>8.7999999999999995E-2</v>
      </c>
      <c r="G49" s="19" t="s">
        <v>31</v>
      </c>
      <c r="H49" s="19" t="s">
        <v>31</v>
      </c>
      <c r="I49" s="19">
        <v>8.7999999999999995E-2</v>
      </c>
      <c r="J49" s="19">
        <v>2.871</v>
      </c>
      <c r="L49" s="7"/>
    </row>
    <row r="50" spans="1:12" ht="16.5" x14ac:dyDescent="0.25">
      <c r="A50" s="11">
        <v>31</v>
      </c>
      <c r="B50" s="12" t="s">
        <v>119</v>
      </c>
      <c r="C50" s="13" t="s">
        <v>120</v>
      </c>
      <c r="D50" s="14" t="s">
        <v>121</v>
      </c>
      <c r="E50" s="15">
        <v>43342</v>
      </c>
      <c r="F50" s="16">
        <v>0.46300000000000002</v>
      </c>
      <c r="G50" s="16">
        <v>0.46300000000000002</v>
      </c>
      <c r="H50" s="16">
        <v>18.126000000000001</v>
      </c>
      <c r="I50" s="16" t="s">
        <v>31</v>
      </c>
      <c r="J50" s="16" t="s">
        <v>31</v>
      </c>
      <c r="L50" s="7"/>
    </row>
    <row r="51" spans="1:12" ht="16.5" x14ac:dyDescent="0.25">
      <c r="A51" s="11">
        <v>32</v>
      </c>
      <c r="B51" s="12" t="s">
        <v>89</v>
      </c>
      <c r="C51" s="13" t="s">
        <v>122</v>
      </c>
      <c r="D51" s="14" t="s">
        <v>123</v>
      </c>
      <c r="E51" s="15">
        <v>43350</v>
      </c>
      <c r="F51" s="16">
        <v>1.4999999999999999E-2</v>
      </c>
      <c r="G51" s="16">
        <v>1.4999999999999999E-2</v>
      </c>
      <c r="H51" s="16">
        <v>0.58699999999999997</v>
      </c>
      <c r="I51" s="16" t="s">
        <v>31</v>
      </c>
      <c r="J51" s="16" t="s">
        <v>31</v>
      </c>
      <c r="L51" s="7"/>
    </row>
    <row r="52" spans="1:12" ht="16.5" x14ac:dyDescent="0.25">
      <c r="A52" s="11">
        <v>33</v>
      </c>
      <c r="B52" s="12" t="s">
        <v>124</v>
      </c>
      <c r="C52" s="13" t="s">
        <v>125</v>
      </c>
      <c r="D52" s="14" t="s">
        <v>126</v>
      </c>
      <c r="E52" s="15">
        <v>43348</v>
      </c>
      <c r="F52" s="16">
        <v>0.31900000000000001</v>
      </c>
      <c r="G52" s="16">
        <v>0.31900000000000001</v>
      </c>
      <c r="H52" s="16">
        <v>12.489000000000001</v>
      </c>
      <c r="I52" s="16" t="s">
        <v>31</v>
      </c>
      <c r="J52" s="16" t="s">
        <v>31</v>
      </c>
      <c r="L52" s="7"/>
    </row>
    <row r="53" spans="1:12" ht="16.5" x14ac:dyDescent="0.25">
      <c r="A53" s="11">
        <v>34</v>
      </c>
      <c r="B53" s="12" t="s">
        <v>127</v>
      </c>
      <c r="C53" s="13" t="s">
        <v>128</v>
      </c>
      <c r="D53" s="14" t="s">
        <v>129</v>
      </c>
      <c r="E53" s="15">
        <v>43342</v>
      </c>
      <c r="F53" s="16">
        <v>0.28899999999999998</v>
      </c>
      <c r="G53" s="16">
        <v>0.28899999999999998</v>
      </c>
      <c r="H53" s="16">
        <v>11.314</v>
      </c>
      <c r="I53" s="16" t="s">
        <v>31</v>
      </c>
      <c r="J53" s="16" t="s">
        <v>31</v>
      </c>
      <c r="L53" s="7"/>
    </row>
    <row r="54" spans="1:12" ht="16.5" x14ac:dyDescent="0.25">
      <c r="A54" s="11">
        <v>35</v>
      </c>
      <c r="B54" s="12" t="s">
        <v>130</v>
      </c>
      <c r="C54" s="13" t="s">
        <v>131</v>
      </c>
      <c r="D54" s="14" t="s">
        <v>132</v>
      </c>
      <c r="E54" s="15">
        <v>43350</v>
      </c>
      <c r="F54" s="16">
        <v>25.928999999999998</v>
      </c>
      <c r="G54" s="16">
        <v>25.928999999999998</v>
      </c>
      <c r="H54" s="16">
        <v>1015.098</v>
      </c>
      <c r="I54" s="16" t="s">
        <v>31</v>
      </c>
      <c r="J54" s="16" t="s">
        <v>31</v>
      </c>
      <c r="L54" s="7"/>
    </row>
    <row r="55" spans="1:12" ht="33" x14ac:dyDescent="0.25">
      <c r="A55" s="11">
        <v>36</v>
      </c>
      <c r="B55" s="12" t="s">
        <v>133</v>
      </c>
      <c r="C55" s="13"/>
      <c r="D55" s="14"/>
      <c r="E55" s="15"/>
      <c r="F55" s="16">
        <v>0.10200000000000387</v>
      </c>
      <c r="G55" s="16" t="s">
        <v>31</v>
      </c>
      <c r="H55" s="16" t="s">
        <v>31</v>
      </c>
      <c r="I55" s="16">
        <v>0.10200000000000387</v>
      </c>
      <c r="J55" s="16">
        <v>3.3279999999999998</v>
      </c>
      <c r="L55" s="16">
        <v>3.3279999999999998</v>
      </c>
    </row>
    <row r="56" spans="1:12" ht="16.5" x14ac:dyDescent="0.25">
      <c r="A56" s="11"/>
      <c r="B56" s="12"/>
      <c r="C56" s="13"/>
      <c r="D56" s="14"/>
      <c r="E56" s="15"/>
      <c r="F56" s="16">
        <v>100</v>
      </c>
      <c r="G56" s="16">
        <v>94.983000000000004</v>
      </c>
      <c r="H56" s="16">
        <f>SUM(H20:H55)</f>
        <v>3718.5039999999999</v>
      </c>
      <c r="I56" s="16">
        <v>0.14600000000000385</v>
      </c>
      <c r="J56" s="16">
        <f>SUM(J20:J55)</f>
        <v>163.67600000000002</v>
      </c>
      <c r="K56" s="20">
        <f>H56+J56</f>
        <v>3882.18</v>
      </c>
      <c r="L56" s="7">
        <f>SUM(L24:L55)</f>
        <v>3.3279999999999998</v>
      </c>
    </row>
    <row r="57" spans="1:12" ht="16.5" x14ac:dyDescent="0.25">
      <c r="A57" s="11"/>
      <c r="B57" s="12" t="s">
        <v>134</v>
      </c>
      <c r="C57" s="13"/>
      <c r="D57" s="14"/>
      <c r="E57" s="15"/>
      <c r="F57" s="16"/>
      <c r="G57" s="16" t="s">
        <v>31</v>
      </c>
      <c r="H57" s="16"/>
      <c r="I57" s="16" t="s">
        <v>31</v>
      </c>
      <c r="J57" s="16">
        <v>3882.1789999999996</v>
      </c>
      <c r="K57" s="7"/>
      <c r="L57" s="7"/>
    </row>
    <row r="58" spans="1:12" ht="16.5" x14ac:dyDescent="0.25">
      <c r="A58" s="11"/>
      <c r="B58" s="12" t="s">
        <v>135</v>
      </c>
      <c r="C58" s="13"/>
      <c r="D58" s="14"/>
      <c r="E58" s="15"/>
      <c r="F58" s="16"/>
      <c r="G58" s="16" t="s">
        <v>31</v>
      </c>
      <c r="H58" s="16"/>
      <c r="I58" s="16" t="s">
        <v>31</v>
      </c>
      <c r="J58" s="21">
        <v>3882.18</v>
      </c>
      <c r="K58" s="7"/>
      <c r="L58" s="7">
        <f>J58-L56</f>
        <v>3878.8519999999999</v>
      </c>
    </row>
    <row r="59" spans="1:12" x14ac:dyDescent="0.25">
      <c r="J59" s="18">
        <f>J58-J57</f>
        <v>1.0000000002037268E-3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33"/>
  <sheetViews>
    <sheetView view="pageBreakPreview" topLeftCell="A11" zoomScaleNormal="100" zoomScaleSheetLayoutView="100" workbookViewId="0">
      <selection activeCell="G27" sqref="G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6.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 x14ac:dyDescent="0.25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6.5" x14ac:dyDescent="0.25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6.5" x14ac:dyDescent="0.25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6.5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37.5" customHeight="1" x14ac:dyDescent="0.25">
      <c r="A13" s="35" t="s">
        <v>8</v>
      </c>
      <c r="B13" s="35"/>
      <c r="C13" s="32" t="s">
        <v>13</v>
      </c>
      <c r="D13" s="33"/>
      <c r="E13" s="33"/>
      <c r="F13" s="33"/>
      <c r="G13" s="34"/>
      <c r="H13" s="32" t="s">
        <v>14</v>
      </c>
      <c r="I13" s="33"/>
      <c r="J13" s="34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136</v>
      </c>
      <c r="I14" s="35"/>
      <c r="J14" s="35"/>
    </row>
    <row r="16" spans="1:10" ht="71.25" customHeight="1" x14ac:dyDescent="0.25">
      <c r="A16" s="25" t="s">
        <v>4</v>
      </c>
      <c r="B16" s="25" t="s">
        <v>5</v>
      </c>
      <c r="C16" s="25" t="s">
        <v>6</v>
      </c>
      <c r="D16" s="26" t="s">
        <v>15</v>
      </c>
      <c r="E16" s="27"/>
      <c r="F16" s="28"/>
      <c r="G16" s="32" t="s">
        <v>18</v>
      </c>
      <c r="H16" s="33"/>
      <c r="I16" s="33"/>
      <c r="J16" s="34"/>
    </row>
    <row r="17" spans="1:12" ht="27.75" customHeight="1" x14ac:dyDescent="0.25">
      <c r="A17" s="25"/>
      <c r="B17" s="25"/>
      <c r="C17" s="25"/>
      <c r="D17" s="29"/>
      <c r="E17" s="30"/>
      <c r="F17" s="31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25"/>
      <c r="B18" s="25"/>
      <c r="C18" s="25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137</v>
      </c>
      <c r="C20" s="13" t="s">
        <v>138</v>
      </c>
      <c r="D20" s="14" t="s">
        <v>139</v>
      </c>
      <c r="E20" s="15">
        <v>43341</v>
      </c>
      <c r="F20" s="16">
        <v>4.4560000000000004</v>
      </c>
      <c r="G20" s="16" t="s">
        <v>31</v>
      </c>
      <c r="H20" s="16" t="s">
        <v>31</v>
      </c>
      <c r="I20" s="16">
        <v>4.4560000000000004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140</v>
      </c>
      <c r="C21" s="13" t="s">
        <v>141</v>
      </c>
      <c r="D21" s="14" t="s">
        <v>142</v>
      </c>
      <c r="E21" s="15">
        <v>43341</v>
      </c>
      <c r="F21" s="16">
        <v>0.434</v>
      </c>
      <c r="G21" s="16" t="s">
        <v>31</v>
      </c>
      <c r="H21" s="16" t="s">
        <v>31</v>
      </c>
      <c r="I21" s="16">
        <v>0.434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143</v>
      </c>
      <c r="C22" s="13" t="s">
        <v>144</v>
      </c>
      <c r="D22" s="14" t="s">
        <v>145</v>
      </c>
      <c r="E22" s="15">
        <v>43341</v>
      </c>
      <c r="F22" s="16">
        <v>0.878</v>
      </c>
      <c r="G22" s="16" t="s">
        <v>31</v>
      </c>
      <c r="H22" s="16" t="s">
        <v>31</v>
      </c>
      <c r="I22" s="16">
        <v>0.878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146</v>
      </c>
      <c r="C23" s="13" t="s">
        <v>147</v>
      </c>
      <c r="D23" s="14" t="s">
        <v>148</v>
      </c>
      <c r="E23" s="15">
        <v>43341</v>
      </c>
      <c r="F23" s="16">
        <v>3.4369999999999998</v>
      </c>
      <c r="G23" s="16" t="s">
        <v>31</v>
      </c>
      <c r="H23" s="16" t="s">
        <v>31</v>
      </c>
      <c r="I23" s="16">
        <v>3.4369999999999998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149</v>
      </c>
      <c r="C24" s="13" t="s">
        <v>150</v>
      </c>
      <c r="D24" s="14" t="s">
        <v>151</v>
      </c>
      <c r="E24" s="15">
        <v>43341</v>
      </c>
      <c r="F24" s="16">
        <v>0.378</v>
      </c>
      <c r="G24" s="16" t="s">
        <v>31</v>
      </c>
      <c r="H24" s="16" t="s">
        <v>31</v>
      </c>
      <c r="I24" s="16">
        <v>0.378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152</v>
      </c>
      <c r="C25" s="13" t="s">
        <v>153</v>
      </c>
      <c r="D25" s="14" t="s">
        <v>154</v>
      </c>
      <c r="E25" s="15">
        <v>43341</v>
      </c>
      <c r="F25" s="16">
        <v>6.3879999999999999</v>
      </c>
      <c r="G25" s="16" t="s">
        <v>31</v>
      </c>
      <c r="H25" s="16" t="s">
        <v>31</v>
      </c>
      <c r="I25" s="16">
        <v>6.3879999999999999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155</v>
      </c>
      <c r="C26" s="13" t="s">
        <v>156</v>
      </c>
      <c r="D26" s="14" t="s">
        <v>157</v>
      </c>
      <c r="E26" s="15">
        <v>43341</v>
      </c>
      <c r="F26" s="16">
        <v>4.351</v>
      </c>
      <c r="G26" s="16" t="s">
        <v>31</v>
      </c>
      <c r="H26" s="16" t="s">
        <v>31</v>
      </c>
      <c r="I26" s="16">
        <v>4.351</v>
      </c>
      <c r="J26" s="16" t="s">
        <v>31</v>
      </c>
      <c r="K26" s="7"/>
      <c r="L26" s="7"/>
    </row>
    <row r="27" spans="1:12" ht="16.5" x14ac:dyDescent="0.25">
      <c r="A27" s="11">
        <v>8</v>
      </c>
      <c r="B27" s="12" t="s">
        <v>158</v>
      </c>
      <c r="C27" s="13" t="s">
        <v>159</v>
      </c>
      <c r="D27" s="14" t="s">
        <v>160</v>
      </c>
      <c r="E27" s="15">
        <v>43341</v>
      </c>
      <c r="F27" s="16">
        <v>4.1000000000000002E-2</v>
      </c>
      <c r="G27" s="16" t="s">
        <v>31</v>
      </c>
      <c r="H27" s="16" t="s">
        <v>31</v>
      </c>
      <c r="I27" s="16">
        <v>4.1000000000000002E-2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161</v>
      </c>
      <c r="C28" s="13" t="s">
        <v>162</v>
      </c>
      <c r="D28" s="14" t="s">
        <v>163</v>
      </c>
      <c r="E28" s="15">
        <v>43334</v>
      </c>
      <c r="F28" s="16">
        <v>21.22</v>
      </c>
      <c r="G28" s="16" t="s">
        <v>31</v>
      </c>
      <c r="H28" s="16" t="s">
        <v>31</v>
      </c>
      <c r="I28" s="16">
        <v>21.22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164</v>
      </c>
      <c r="C29" s="13" t="s">
        <v>165</v>
      </c>
      <c r="D29" s="14" t="s">
        <v>166</v>
      </c>
      <c r="E29" s="15">
        <v>43340</v>
      </c>
      <c r="F29" s="16">
        <v>2.6960000000000002</v>
      </c>
      <c r="G29" s="16" t="s">
        <v>31</v>
      </c>
      <c r="H29" s="16" t="s">
        <v>31</v>
      </c>
      <c r="I29" s="16">
        <v>2.6960000000000002</v>
      </c>
      <c r="J29" s="16" t="s">
        <v>31</v>
      </c>
      <c r="K29" s="7"/>
      <c r="L29" s="7"/>
    </row>
    <row r="30" spans="1:12" ht="33" x14ac:dyDescent="0.25">
      <c r="A30" s="11">
        <v>11</v>
      </c>
      <c r="B30" s="12" t="s">
        <v>133</v>
      </c>
      <c r="C30" s="13"/>
      <c r="D30" s="14"/>
      <c r="E30" s="15"/>
      <c r="F30" s="16">
        <v>55.720999999999997</v>
      </c>
      <c r="G30" s="16" t="s">
        <v>31</v>
      </c>
      <c r="H30" s="16" t="s">
        <v>31</v>
      </c>
      <c r="I30" s="16">
        <v>55.720999999999997</v>
      </c>
      <c r="J30" s="16" t="s">
        <v>31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100</v>
      </c>
      <c r="G31" s="16" t="s">
        <v>31</v>
      </c>
      <c r="H31" s="16" t="s">
        <v>31</v>
      </c>
      <c r="I31" s="16">
        <v>100</v>
      </c>
      <c r="J31" s="16" t="s">
        <v>31</v>
      </c>
      <c r="K31" s="7"/>
      <c r="L31" s="7"/>
    </row>
    <row r="32" spans="1:12" ht="16.5" x14ac:dyDescent="0.25">
      <c r="A32" s="11"/>
      <c r="B32" s="12" t="s">
        <v>134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 t="s">
        <v>31</v>
      </c>
      <c r="K32" s="7"/>
      <c r="L32" s="7"/>
    </row>
    <row r="33" spans="1:12" ht="16.5" x14ac:dyDescent="0.25">
      <c r="A33" s="11"/>
      <c r="B33" s="12" t="s">
        <v>135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16" t="s">
        <v>31</v>
      </c>
      <c r="K33" s="7"/>
      <c r="L33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4"/>
  <sheetViews>
    <sheetView topLeftCell="B23" zoomScaleNormal="100" zoomScaleSheetLayoutView="100" workbookViewId="0">
      <selection activeCell="J53" sqref="J5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6.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 x14ac:dyDescent="0.25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6.5" x14ac:dyDescent="0.25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6.5" x14ac:dyDescent="0.25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6.5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37.5" customHeight="1" x14ac:dyDescent="0.25">
      <c r="A13" s="35" t="s">
        <v>8</v>
      </c>
      <c r="B13" s="35"/>
      <c r="C13" s="32" t="s">
        <v>13</v>
      </c>
      <c r="D13" s="33"/>
      <c r="E13" s="33"/>
      <c r="F13" s="33"/>
      <c r="G13" s="34"/>
      <c r="H13" s="32" t="s">
        <v>14</v>
      </c>
      <c r="I13" s="33"/>
      <c r="J13" s="34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167</v>
      </c>
      <c r="I14" s="35"/>
      <c r="J14" s="35"/>
    </row>
    <row r="16" spans="1:10" ht="71.25" customHeight="1" x14ac:dyDescent="0.25">
      <c r="A16" s="25" t="s">
        <v>4</v>
      </c>
      <c r="B16" s="25" t="s">
        <v>5</v>
      </c>
      <c r="C16" s="25" t="s">
        <v>6</v>
      </c>
      <c r="D16" s="26" t="s">
        <v>15</v>
      </c>
      <c r="E16" s="27"/>
      <c r="F16" s="28"/>
      <c r="G16" s="32" t="s">
        <v>18</v>
      </c>
      <c r="H16" s="33"/>
      <c r="I16" s="33"/>
      <c r="J16" s="34"/>
    </row>
    <row r="17" spans="1:12" ht="27.75" customHeight="1" x14ac:dyDescent="0.25">
      <c r="A17" s="25"/>
      <c r="B17" s="25"/>
      <c r="C17" s="25"/>
      <c r="D17" s="29"/>
      <c r="E17" s="30"/>
      <c r="F17" s="31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25"/>
      <c r="B18" s="25"/>
      <c r="C18" s="25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168</v>
      </c>
      <c r="C20" s="13" t="s">
        <v>169</v>
      </c>
      <c r="D20" s="14" t="s">
        <v>170</v>
      </c>
      <c r="E20" s="15">
        <v>43339</v>
      </c>
      <c r="F20" s="16">
        <v>0.41399999999999998</v>
      </c>
      <c r="G20" s="16">
        <v>0.41399999999999998</v>
      </c>
      <c r="H20" s="16">
        <v>68.844999999999999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171</v>
      </c>
      <c r="C21" s="13" t="s">
        <v>172</v>
      </c>
      <c r="D21" s="14" t="s">
        <v>173</v>
      </c>
      <c r="E21" s="15">
        <v>43341</v>
      </c>
      <c r="F21" s="16">
        <v>0.28199999999999997</v>
      </c>
      <c r="G21" s="16">
        <v>0.28199999999999997</v>
      </c>
      <c r="H21" s="16">
        <v>46.895000000000003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143</v>
      </c>
      <c r="C22" s="13" t="s">
        <v>144</v>
      </c>
      <c r="D22" s="14" t="s">
        <v>174</v>
      </c>
      <c r="E22" s="15">
        <v>43340</v>
      </c>
      <c r="F22" s="16">
        <v>0.625</v>
      </c>
      <c r="G22" s="16" t="s">
        <v>31</v>
      </c>
      <c r="H22" s="16" t="s">
        <v>31</v>
      </c>
      <c r="I22" s="16">
        <v>0.625</v>
      </c>
      <c r="J22" s="16">
        <v>86.611000000000004</v>
      </c>
      <c r="K22" s="7"/>
      <c r="L22" s="7"/>
    </row>
    <row r="23" spans="1:12" ht="16.5" x14ac:dyDescent="0.25">
      <c r="A23" s="11">
        <v>4</v>
      </c>
      <c r="B23" s="12" t="s">
        <v>175</v>
      </c>
      <c r="C23" s="13" t="s">
        <v>176</v>
      </c>
      <c r="D23" s="14" t="s">
        <v>177</v>
      </c>
      <c r="E23" s="15">
        <v>43342</v>
      </c>
      <c r="F23" s="16">
        <v>1.157</v>
      </c>
      <c r="G23" s="16" t="s">
        <v>31</v>
      </c>
      <c r="H23" s="16" t="s">
        <v>31</v>
      </c>
      <c r="I23" s="16">
        <v>1.157</v>
      </c>
      <c r="J23" s="16">
        <v>160.334</v>
      </c>
      <c r="K23" s="7"/>
      <c r="L23" s="7"/>
    </row>
    <row r="24" spans="1:12" ht="16.5" x14ac:dyDescent="0.25">
      <c r="A24" s="11">
        <v>5</v>
      </c>
      <c r="B24" s="12" t="s">
        <v>178</v>
      </c>
      <c r="C24" s="13" t="s">
        <v>179</v>
      </c>
      <c r="D24" s="14" t="s">
        <v>180</v>
      </c>
      <c r="E24" s="15">
        <v>43341</v>
      </c>
      <c r="F24" s="16">
        <v>5.7000000000000002E-2</v>
      </c>
      <c r="G24" s="16">
        <v>5.7000000000000002E-2</v>
      </c>
      <c r="H24" s="16">
        <v>9.4789999999999992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181</v>
      </c>
      <c r="C25" s="13" t="s">
        <v>182</v>
      </c>
      <c r="D25" s="14" t="s">
        <v>183</v>
      </c>
      <c r="E25" s="15">
        <v>43341</v>
      </c>
      <c r="F25" s="16">
        <v>3.9969999999999999</v>
      </c>
      <c r="G25" s="16">
        <v>2.8</v>
      </c>
      <c r="H25" s="16">
        <v>465.62</v>
      </c>
      <c r="I25" s="16">
        <v>1.1970000000000001</v>
      </c>
      <c r="J25" s="16">
        <v>165.87700000000001</v>
      </c>
      <c r="K25" s="7"/>
      <c r="L25" s="7"/>
    </row>
    <row r="26" spans="1:12" ht="16.5" x14ac:dyDescent="0.25">
      <c r="A26" s="11">
        <v>7</v>
      </c>
      <c r="B26" s="12" t="s">
        <v>184</v>
      </c>
      <c r="C26" s="13" t="s">
        <v>185</v>
      </c>
      <c r="D26" s="14" t="s">
        <v>186</v>
      </c>
      <c r="E26" s="15">
        <v>43340</v>
      </c>
      <c r="F26" s="16">
        <v>0.20899999999999999</v>
      </c>
      <c r="G26" s="16">
        <v>0.20899999999999999</v>
      </c>
      <c r="H26" s="16">
        <v>34.755000000000003</v>
      </c>
      <c r="I26" s="16" t="s">
        <v>31</v>
      </c>
      <c r="J26" s="16" t="s">
        <v>31</v>
      </c>
      <c r="K26" s="7"/>
      <c r="L26" s="7"/>
    </row>
    <row r="27" spans="1:12" ht="16.5" x14ac:dyDescent="0.25">
      <c r="A27" s="11">
        <v>8</v>
      </c>
      <c r="B27" s="12" t="s">
        <v>187</v>
      </c>
      <c r="C27" s="13" t="s">
        <v>188</v>
      </c>
      <c r="D27" s="14" t="s">
        <v>189</v>
      </c>
      <c r="E27" s="15">
        <v>43342</v>
      </c>
      <c r="F27" s="16">
        <v>0.13600000000000001</v>
      </c>
      <c r="G27" s="16">
        <v>0.13600000000000001</v>
      </c>
      <c r="H27" s="16">
        <v>22.616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83</v>
      </c>
      <c r="C28" s="13" t="s">
        <v>190</v>
      </c>
      <c r="D28" s="14" t="s">
        <v>191</v>
      </c>
      <c r="E28" s="15">
        <v>43341</v>
      </c>
      <c r="F28" s="16">
        <v>3.1E-2</v>
      </c>
      <c r="G28" s="16" t="s">
        <v>31</v>
      </c>
      <c r="H28" s="16" t="s">
        <v>31</v>
      </c>
      <c r="I28" s="16">
        <v>3.1E-2</v>
      </c>
      <c r="J28" s="16">
        <v>4.2960000000000003</v>
      </c>
      <c r="K28" s="7"/>
      <c r="L28" s="7"/>
    </row>
    <row r="29" spans="1:12" ht="16.5" x14ac:dyDescent="0.25">
      <c r="A29" s="11">
        <v>10</v>
      </c>
      <c r="B29" s="12" t="s">
        <v>192</v>
      </c>
      <c r="C29" s="13" t="s">
        <v>193</v>
      </c>
      <c r="D29" s="14" t="s">
        <v>194</v>
      </c>
      <c r="E29" s="15">
        <v>43342</v>
      </c>
      <c r="F29" s="16">
        <v>0.61699999999999999</v>
      </c>
      <c r="G29" s="16">
        <v>0.61699999999999999</v>
      </c>
      <c r="H29" s="16">
        <v>102.60299999999999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140</v>
      </c>
      <c r="C30" s="13" t="s">
        <v>141</v>
      </c>
      <c r="D30" s="14" t="s">
        <v>195</v>
      </c>
      <c r="E30" s="15">
        <v>43342</v>
      </c>
      <c r="F30" s="16">
        <v>2.6549999999999998</v>
      </c>
      <c r="G30" s="16">
        <v>2.6549999999999998</v>
      </c>
      <c r="H30" s="16">
        <v>441.50799999999998</v>
      </c>
      <c r="I30" s="16" t="s">
        <v>31</v>
      </c>
      <c r="J30" s="16" t="s">
        <v>31</v>
      </c>
      <c r="K30" s="7"/>
      <c r="L30" s="7"/>
    </row>
    <row r="31" spans="1:12" ht="16.5" x14ac:dyDescent="0.25">
      <c r="A31" s="11">
        <v>12</v>
      </c>
      <c r="B31" s="12" t="s">
        <v>196</v>
      </c>
      <c r="C31" s="13" t="s">
        <v>197</v>
      </c>
      <c r="D31" s="14" t="s">
        <v>198</v>
      </c>
      <c r="E31" s="15">
        <v>43340</v>
      </c>
      <c r="F31" s="16">
        <v>0.16500000000000001</v>
      </c>
      <c r="G31" s="16">
        <v>0.16500000000000001</v>
      </c>
      <c r="H31" s="16">
        <v>27.437999999999999</v>
      </c>
      <c r="I31" s="16" t="s">
        <v>31</v>
      </c>
      <c r="J31" s="16" t="s">
        <v>31</v>
      </c>
      <c r="K31" s="7"/>
      <c r="L31" s="7"/>
    </row>
    <row r="32" spans="1:12" ht="16.5" x14ac:dyDescent="0.25">
      <c r="A32" s="11">
        <v>13</v>
      </c>
      <c r="B32" s="12" t="s">
        <v>199</v>
      </c>
      <c r="C32" s="13" t="s">
        <v>200</v>
      </c>
      <c r="D32" s="14" t="s">
        <v>201</v>
      </c>
      <c r="E32" s="15">
        <v>43340</v>
      </c>
      <c r="F32" s="16">
        <v>23.216000000000001</v>
      </c>
      <c r="G32" s="16">
        <v>8.6460000000000008</v>
      </c>
      <c r="H32" s="16">
        <v>1437.769</v>
      </c>
      <c r="I32" s="16">
        <v>14.57</v>
      </c>
      <c r="J32" s="19">
        <f>2019.074+0.001</f>
        <v>2019.075</v>
      </c>
      <c r="K32" s="7"/>
      <c r="L32" s="7"/>
    </row>
    <row r="33" spans="1:12" ht="16.5" x14ac:dyDescent="0.25">
      <c r="A33" s="11">
        <v>14</v>
      </c>
      <c r="B33" s="12" t="s">
        <v>202</v>
      </c>
      <c r="C33" s="13" t="s">
        <v>203</v>
      </c>
      <c r="D33" s="14" t="s">
        <v>204</v>
      </c>
      <c r="E33" s="15">
        <v>43342</v>
      </c>
      <c r="F33" s="16">
        <v>0.45600000000000002</v>
      </c>
      <c r="G33" s="16">
        <v>0.45600000000000002</v>
      </c>
      <c r="H33" s="16">
        <v>75.83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205</v>
      </c>
      <c r="C34" s="13" t="s">
        <v>206</v>
      </c>
      <c r="D34" s="14" t="s">
        <v>207</v>
      </c>
      <c r="E34" s="15">
        <v>43342</v>
      </c>
      <c r="F34" s="16">
        <v>1.8939999999999999</v>
      </c>
      <c r="G34" s="16">
        <v>1.8939999999999999</v>
      </c>
      <c r="H34" s="16">
        <v>314.959</v>
      </c>
      <c r="I34" s="16" t="s">
        <v>31</v>
      </c>
      <c r="J34" s="16" t="s">
        <v>31</v>
      </c>
      <c r="K34" s="7"/>
      <c r="L34" s="7"/>
    </row>
    <row r="35" spans="1:12" ht="16.5" x14ac:dyDescent="0.25">
      <c r="A35" s="11">
        <v>16</v>
      </c>
      <c r="B35" s="12" t="s">
        <v>208</v>
      </c>
      <c r="C35" s="13" t="s">
        <v>209</v>
      </c>
      <c r="D35" s="14" t="s">
        <v>210</v>
      </c>
      <c r="E35" s="15">
        <v>43342</v>
      </c>
      <c r="F35" s="16">
        <v>0.40600000000000003</v>
      </c>
      <c r="G35" s="16">
        <v>0.40600000000000003</v>
      </c>
      <c r="H35" s="16">
        <v>67.515000000000001</v>
      </c>
      <c r="I35" s="16" t="s">
        <v>31</v>
      </c>
      <c r="J35" s="16" t="s">
        <v>31</v>
      </c>
      <c r="K35" s="7"/>
      <c r="L35" s="7"/>
    </row>
    <row r="36" spans="1:12" ht="16.5" x14ac:dyDescent="0.25">
      <c r="A36" s="11">
        <v>17</v>
      </c>
      <c r="B36" s="12" t="s">
        <v>211</v>
      </c>
      <c r="C36" s="13" t="s">
        <v>212</v>
      </c>
      <c r="D36" s="14" t="s">
        <v>213</v>
      </c>
      <c r="E36" s="15">
        <v>43342</v>
      </c>
      <c r="F36" s="16">
        <v>8.2330000000000005</v>
      </c>
      <c r="G36" s="16">
        <v>8.2330000000000005</v>
      </c>
      <c r="H36" s="16">
        <v>1369.09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214</v>
      </c>
      <c r="C37" s="13" t="s">
        <v>215</v>
      </c>
      <c r="D37" s="14" t="s">
        <v>216</v>
      </c>
      <c r="E37" s="15">
        <v>43342</v>
      </c>
      <c r="F37" s="16">
        <v>6.8000000000000005E-2</v>
      </c>
      <c r="G37" s="16" t="s">
        <v>31</v>
      </c>
      <c r="H37" s="16" t="s">
        <v>31</v>
      </c>
      <c r="I37" s="16">
        <v>6.8000000000000005E-2</v>
      </c>
      <c r="J37" s="16">
        <v>9.423</v>
      </c>
      <c r="K37" s="7"/>
      <c r="L37" s="7"/>
    </row>
    <row r="38" spans="1:12" ht="16.5" x14ac:dyDescent="0.25">
      <c r="A38" s="11">
        <v>19</v>
      </c>
      <c r="B38" s="12" t="s">
        <v>217</v>
      </c>
      <c r="C38" s="13" t="s">
        <v>218</v>
      </c>
      <c r="D38" s="14" t="s">
        <v>219</v>
      </c>
      <c r="E38" s="15">
        <v>43340</v>
      </c>
      <c r="F38" s="16">
        <v>0.13200000000000001</v>
      </c>
      <c r="G38" s="16">
        <v>0.13200000000000001</v>
      </c>
      <c r="H38" s="16">
        <v>21.951000000000001</v>
      </c>
      <c r="I38" s="16" t="s">
        <v>31</v>
      </c>
      <c r="J38" s="16" t="s">
        <v>31</v>
      </c>
      <c r="K38" s="7"/>
      <c r="L38" s="7"/>
    </row>
    <row r="39" spans="1:12" ht="16.5" x14ac:dyDescent="0.25">
      <c r="A39" s="11">
        <v>20</v>
      </c>
      <c r="B39" s="12" t="s">
        <v>220</v>
      </c>
      <c r="C39" s="13" t="s">
        <v>221</v>
      </c>
      <c r="D39" s="14" t="s">
        <v>222</v>
      </c>
      <c r="E39" s="15">
        <v>43342</v>
      </c>
      <c r="F39" s="16">
        <v>0.20499999999999999</v>
      </c>
      <c r="G39" s="16">
        <v>0.20499999999999999</v>
      </c>
      <c r="H39" s="16">
        <v>34.090000000000003</v>
      </c>
      <c r="I39" s="16" t="s">
        <v>31</v>
      </c>
      <c r="J39" s="16" t="s">
        <v>31</v>
      </c>
      <c r="K39" s="7"/>
      <c r="L39" s="7"/>
    </row>
    <row r="40" spans="1:12" ht="16.5" x14ac:dyDescent="0.25">
      <c r="A40" s="11">
        <v>21</v>
      </c>
      <c r="B40" s="12" t="s">
        <v>223</v>
      </c>
      <c r="C40" s="13" t="s">
        <v>224</v>
      </c>
      <c r="D40" s="14" t="s">
        <v>225</v>
      </c>
      <c r="E40" s="15">
        <v>43342</v>
      </c>
      <c r="F40" s="16">
        <v>0.50900000000000001</v>
      </c>
      <c r="G40" s="16">
        <v>0.50900000000000001</v>
      </c>
      <c r="H40" s="16">
        <v>84.643000000000001</v>
      </c>
      <c r="I40" s="16" t="s">
        <v>31</v>
      </c>
      <c r="J40" s="16" t="s">
        <v>31</v>
      </c>
      <c r="K40" s="7"/>
      <c r="L40" s="7"/>
    </row>
    <row r="41" spans="1:12" ht="33" x14ac:dyDescent="0.25">
      <c r="A41" s="11">
        <v>22</v>
      </c>
      <c r="B41" s="12" t="s">
        <v>226</v>
      </c>
      <c r="C41" s="13" t="s">
        <v>227</v>
      </c>
      <c r="D41" s="14" t="s">
        <v>228</v>
      </c>
      <c r="E41" s="15">
        <v>43342</v>
      </c>
      <c r="F41" s="16">
        <v>13.347</v>
      </c>
      <c r="G41" s="16" t="s">
        <v>31</v>
      </c>
      <c r="H41" s="16" t="s">
        <v>31</v>
      </c>
      <c r="I41" s="16">
        <v>13.347</v>
      </c>
      <c r="J41" s="16">
        <v>1849.5940000000001</v>
      </c>
      <c r="K41" s="7"/>
      <c r="L41" s="7"/>
    </row>
    <row r="42" spans="1:12" ht="16.5" x14ac:dyDescent="0.25">
      <c r="A42" s="11">
        <v>23</v>
      </c>
      <c r="B42" s="12" t="s">
        <v>229</v>
      </c>
      <c r="C42" s="13" t="s">
        <v>230</v>
      </c>
      <c r="D42" s="14" t="s">
        <v>231</v>
      </c>
      <c r="E42" s="15">
        <v>43341</v>
      </c>
      <c r="F42" s="16">
        <v>2.8180000000000001</v>
      </c>
      <c r="G42" s="16">
        <v>2.8180000000000001</v>
      </c>
      <c r="H42" s="16">
        <v>468.61399999999998</v>
      </c>
      <c r="I42" s="16" t="s">
        <v>31</v>
      </c>
      <c r="J42" s="16" t="s">
        <v>31</v>
      </c>
      <c r="K42" s="7"/>
      <c r="L42" s="7"/>
    </row>
    <row r="43" spans="1:12" ht="16.5" x14ac:dyDescent="0.25">
      <c r="A43" s="11">
        <v>24</v>
      </c>
      <c r="B43" s="12" t="s">
        <v>232</v>
      </c>
      <c r="C43" s="13" t="s">
        <v>233</v>
      </c>
      <c r="D43" s="14" t="s">
        <v>234</v>
      </c>
      <c r="E43" s="15">
        <v>43340</v>
      </c>
      <c r="F43" s="16">
        <v>0.14199999999999999</v>
      </c>
      <c r="G43" s="16" t="s">
        <v>31</v>
      </c>
      <c r="H43" s="16" t="s">
        <v>31</v>
      </c>
      <c r="I43" s="16">
        <v>0.14199999999999999</v>
      </c>
      <c r="J43" s="16">
        <v>19.678000000000001</v>
      </c>
      <c r="K43" s="7"/>
      <c r="L43" s="7"/>
    </row>
    <row r="44" spans="1:12" ht="16.5" x14ac:dyDescent="0.25">
      <c r="A44" s="11">
        <v>25</v>
      </c>
      <c r="B44" s="12" t="s">
        <v>235</v>
      </c>
      <c r="C44" s="13" t="s">
        <v>236</v>
      </c>
      <c r="D44" s="14" t="s">
        <v>237</v>
      </c>
      <c r="E44" s="15">
        <v>43342</v>
      </c>
      <c r="F44" s="16">
        <v>12.063000000000001</v>
      </c>
      <c r="G44" s="16" t="s">
        <v>31</v>
      </c>
      <c r="H44" s="16" t="s">
        <v>31</v>
      </c>
      <c r="I44" s="16">
        <v>12.063000000000001</v>
      </c>
      <c r="J44" s="16">
        <v>1671.66</v>
      </c>
      <c r="K44" s="7"/>
      <c r="L44" s="7"/>
    </row>
    <row r="45" spans="1:12" ht="16.5" x14ac:dyDescent="0.25">
      <c r="A45" s="11">
        <v>26</v>
      </c>
      <c r="B45" s="12" t="s">
        <v>152</v>
      </c>
      <c r="C45" s="13" t="s">
        <v>153</v>
      </c>
      <c r="D45" s="14" t="s">
        <v>238</v>
      </c>
      <c r="E45" s="15">
        <v>43342</v>
      </c>
      <c r="F45" s="16">
        <v>4.4550000000000001</v>
      </c>
      <c r="G45" s="16" t="s">
        <v>31</v>
      </c>
      <c r="H45" s="16" t="s">
        <v>31</v>
      </c>
      <c r="I45" s="16">
        <v>4.4550000000000001</v>
      </c>
      <c r="J45" s="16">
        <v>617.36300000000006</v>
      </c>
      <c r="K45" s="7"/>
      <c r="L45" s="7"/>
    </row>
    <row r="46" spans="1:12" ht="16.5" x14ac:dyDescent="0.25">
      <c r="A46" s="11">
        <v>27</v>
      </c>
      <c r="B46" s="12" t="s">
        <v>149</v>
      </c>
      <c r="C46" s="13" t="s">
        <v>150</v>
      </c>
      <c r="D46" s="14" t="s">
        <v>239</v>
      </c>
      <c r="E46" s="15">
        <v>43342</v>
      </c>
      <c r="F46" s="16">
        <v>0.112</v>
      </c>
      <c r="G46" s="16" t="s">
        <v>31</v>
      </c>
      <c r="H46" s="16" t="s">
        <v>31</v>
      </c>
      <c r="I46" s="16">
        <v>0.112</v>
      </c>
      <c r="J46" s="16">
        <v>15.521000000000001</v>
      </c>
      <c r="K46" s="7"/>
      <c r="L46" s="7"/>
    </row>
    <row r="47" spans="1:12" ht="16.5" x14ac:dyDescent="0.25">
      <c r="A47" s="11">
        <v>28</v>
      </c>
      <c r="B47" s="12" t="s">
        <v>240</v>
      </c>
      <c r="C47" s="13" t="s">
        <v>241</v>
      </c>
      <c r="D47" s="14" t="s">
        <v>242</v>
      </c>
      <c r="E47" s="15">
        <v>43342</v>
      </c>
      <c r="F47" s="16">
        <v>2.4670000000000001</v>
      </c>
      <c r="G47" s="16" t="s">
        <v>31</v>
      </c>
      <c r="H47" s="16" t="s">
        <v>31</v>
      </c>
      <c r="I47" s="16">
        <v>2.4670000000000001</v>
      </c>
      <c r="J47" s="16">
        <v>341.87099999999998</v>
      </c>
      <c r="K47" s="7"/>
      <c r="L47" s="7"/>
    </row>
    <row r="48" spans="1:12" ht="16.5" x14ac:dyDescent="0.25">
      <c r="A48" s="11">
        <v>29</v>
      </c>
      <c r="B48" s="12" t="s">
        <v>243</v>
      </c>
      <c r="C48" s="13" t="s">
        <v>244</v>
      </c>
      <c r="D48" s="14" t="s">
        <v>245</v>
      </c>
      <c r="E48" s="15">
        <v>43342</v>
      </c>
      <c r="F48" s="16">
        <v>11.484999999999999</v>
      </c>
      <c r="G48" s="16">
        <v>11.484999999999999</v>
      </c>
      <c r="H48" s="16">
        <v>1909.875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246</v>
      </c>
      <c r="C49" s="13" t="s">
        <v>247</v>
      </c>
      <c r="D49" s="14" t="s">
        <v>248</v>
      </c>
      <c r="E49" s="15">
        <v>43341</v>
      </c>
      <c r="F49" s="16">
        <v>0.626</v>
      </c>
      <c r="G49" s="16">
        <v>0.626</v>
      </c>
      <c r="H49" s="16">
        <v>104.099</v>
      </c>
      <c r="I49" s="16" t="s">
        <v>31</v>
      </c>
      <c r="J49" s="16" t="s">
        <v>31</v>
      </c>
      <c r="K49" s="7"/>
      <c r="L49" s="7"/>
    </row>
    <row r="50" spans="1:12" ht="33" x14ac:dyDescent="0.25">
      <c r="A50" s="11">
        <v>31</v>
      </c>
      <c r="B50" s="12" t="s">
        <v>133</v>
      </c>
      <c r="C50" s="13"/>
      <c r="D50" s="14"/>
      <c r="E50" s="15"/>
      <c r="F50" s="16">
        <v>7.0210000000000008</v>
      </c>
      <c r="G50" s="16" t="s">
        <v>31</v>
      </c>
      <c r="H50" s="16" t="s">
        <v>31</v>
      </c>
      <c r="I50" s="16">
        <v>7.0210000000000008</v>
      </c>
      <c r="J50" s="16">
        <v>972.95299999999997</v>
      </c>
      <c r="K50" s="7"/>
      <c r="L50" s="7"/>
    </row>
    <row r="51" spans="1:12" ht="16.5" x14ac:dyDescent="0.25">
      <c r="A51" s="11"/>
      <c r="B51" s="12"/>
      <c r="C51" s="13"/>
      <c r="D51" s="14"/>
      <c r="E51" s="15"/>
      <c r="F51" s="16">
        <v>99.999999999999986</v>
      </c>
      <c r="G51" s="16">
        <v>42.744999999999997</v>
      </c>
      <c r="H51" s="16">
        <f>SUM(H20:H50)</f>
        <v>7108.1939999999995</v>
      </c>
      <c r="I51" s="16">
        <v>57.255000000000003</v>
      </c>
      <c r="J51" s="16">
        <f>SUM(J20:J50)</f>
        <v>7934.2559999999994</v>
      </c>
      <c r="K51" s="20">
        <f>H51+J51</f>
        <v>15042.449999999999</v>
      </c>
      <c r="L51" s="7"/>
    </row>
    <row r="52" spans="1:12" ht="16.5" x14ac:dyDescent="0.25">
      <c r="A52" s="11"/>
      <c r="B52" s="12" t="s">
        <v>134</v>
      </c>
      <c r="C52" s="13"/>
      <c r="D52" s="14"/>
      <c r="E52" s="15"/>
      <c r="F52" s="16"/>
      <c r="G52" s="16" t="s">
        <v>31</v>
      </c>
      <c r="H52" s="16"/>
      <c r="I52" s="16" t="s">
        <v>31</v>
      </c>
      <c r="J52" s="16">
        <v>15042.449000000001</v>
      </c>
      <c r="K52" s="7"/>
      <c r="L52" s="7"/>
    </row>
    <row r="53" spans="1:12" ht="16.5" x14ac:dyDescent="0.25">
      <c r="A53" s="11"/>
      <c r="B53" s="12" t="s">
        <v>135</v>
      </c>
      <c r="C53" s="13"/>
      <c r="D53" s="14"/>
      <c r="E53" s="15"/>
      <c r="F53" s="16"/>
      <c r="G53" s="16" t="s">
        <v>31</v>
      </c>
      <c r="H53" s="16"/>
      <c r="I53" s="16" t="s">
        <v>31</v>
      </c>
      <c r="J53" s="21">
        <v>15042.45</v>
      </c>
      <c r="K53" s="7"/>
      <c r="L53" s="7"/>
    </row>
    <row r="54" spans="1:12" x14ac:dyDescent="0.25">
      <c r="J54" s="18">
        <f>J53-J52</f>
        <v>1.0000000002037268E-3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topLeftCell="B12" zoomScaleNormal="100" zoomScaleSheetLayoutView="100" workbookViewId="0">
      <selection activeCell="J33" sqref="J3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6.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 x14ac:dyDescent="0.25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6.5" x14ac:dyDescent="0.25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6.5" x14ac:dyDescent="0.25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6.5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37.5" customHeight="1" x14ac:dyDescent="0.25">
      <c r="A13" s="35" t="s">
        <v>8</v>
      </c>
      <c r="B13" s="35"/>
      <c r="C13" s="32" t="s">
        <v>13</v>
      </c>
      <c r="D13" s="33"/>
      <c r="E13" s="33"/>
      <c r="F13" s="33"/>
      <c r="G13" s="34"/>
      <c r="H13" s="32" t="s">
        <v>14</v>
      </c>
      <c r="I13" s="33"/>
      <c r="J13" s="34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249</v>
      </c>
      <c r="I14" s="35"/>
      <c r="J14" s="35"/>
    </row>
    <row r="16" spans="1:10" ht="71.25" customHeight="1" x14ac:dyDescent="0.25">
      <c r="A16" s="25" t="s">
        <v>4</v>
      </c>
      <c r="B16" s="25" t="s">
        <v>5</v>
      </c>
      <c r="C16" s="25" t="s">
        <v>6</v>
      </c>
      <c r="D16" s="26" t="s">
        <v>15</v>
      </c>
      <c r="E16" s="27"/>
      <c r="F16" s="28"/>
      <c r="G16" s="32" t="s">
        <v>18</v>
      </c>
      <c r="H16" s="33"/>
      <c r="I16" s="33"/>
      <c r="J16" s="34"/>
    </row>
    <row r="17" spans="1:12" ht="27.75" customHeight="1" x14ac:dyDescent="0.25">
      <c r="A17" s="25"/>
      <c r="B17" s="25"/>
      <c r="C17" s="25"/>
      <c r="D17" s="29"/>
      <c r="E17" s="30"/>
      <c r="F17" s="31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25"/>
      <c r="B18" s="25"/>
      <c r="C18" s="25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140</v>
      </c>
      <c r="C20" s="13" t="s">
        <v>141</v>
      </c>
      <c r="D20" s="14" t="s">
        <v>250</v>
      </c>
      <c r="E20" s="15">
        <v>43341</v>
      </c>
      <c r="F20" s="16">
        <v>16.46</v>
      </c>
      <c r="G20" s="16" t="s">
        <v>31</v>
      </c>
      <c r="H20" s="16" t="s">
        <v>31</v>
      </c>
      <c r="I20" s="16">
        <v>16.46</v>
      </c>
      <c r="J20" s="16">
        <v>2609.7649999999999</v>
      </c>
      <c r="K20" s="7"/>
      <c r="L20" s="7"/>
    </row>
    <row r="21" spans="1:12" ht="16.5" x14ac:dyDescent="0.25">
      <c r="A21" s="11">
        <v>2</v>
      </c>
      <c r="B21" s="12" t="s">
        <v>251</v>
      </c>
      <c r="C21" s="13" t="s">
        <v>252</v>
      </c>
      <c r="D21" s="14" t="s">
        <v>253</v>
      </c>
      <c r="E21" s="15">
        <v>43341</v>
      </c>
      <c r="F21" s="16">
        <v>5.1999999999999998E-2</v>
      </c>
      <c r="G21" s="16">
        <v>5.1999999999999998E-2</v>
      </c>
      <c r="H21" s="16">
        <v>9.8940000000000001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254</v>
      </c>
      <c r="C22" s="13" t="s">
        <v>255</v>
      </c>
      <c r="D22" s="14" t="s">
        <v>256</v>
      </c>
      <c r="E22" s="15">
        <v>43341</v>
      </c>
      <c r="F22" s="16">
        <v>3.2650000000000001</v>
      </c>
      <c r="G22" s="16" t="s">
        <v>31</v>
      </c>
      <c r="H22" s="16" t="s">
        <v>31</v>
      </c>
      <c r="I22" s="16">
        <v>3.2650000000000001</v>
      </c>
      <c r="J22" s="16">
        <v>517.67200000000003</v>
      </c>
      <c r="K22" s="7"/>
      <c r="L22" s="7"/>
    </row>
    <row r="23" spans="1:12" ht="16.5" x14ac:dyDescent="0.25">
      <c r="A23" s="11">
        <v>4</v>
      </c>
      <c r="B23" s="12" t="s">
        <v>257</v>
      </c>
      <c r="C23" s="13" t="s">
        <v>258</v>
      </c>
      <c r="D23" s="14" t="s">
        <v>259</v>
      </c>
      <c r="E23" s="15">
        <v>43341</v>
      </c>
      <c r="F23" s="16">
        <v>30.114999999999998</v>
      </c>
      <c r="G23" s="16" t="s">
        <v>31</v>
      </c>
      <c r="H23" s="16" t="s">
        <v>31</v>
      </c>
      <c r="I23" s="16">
        <v>30.114999999999998</v>
      </c>
      <c r="J23" s="19">
        <f>4774.792+0.001</f>
        <v>4774.7930000000006</v>
      </c>
      <c r="K23" s="7"/>
      <c r="L23" s="7"/>
    </row>
    <row r="24" spans="1:12" ht="16.5" x14ac:dyDescent="0.25">
      <c r="A24" s="11">
        <v>5</v>
      </c>
      <c r="B24" s="12" t="s">
        <v>143</v>
      </c>
      <c r="C24" s="13" t="s">
        <v>144</v>
      </c>
      <c r="D24" s="14" t="s">
        <v>260</v>
      </c>
      <c r="E24" s="15">
        <v>43341</v>
      </c>
      <c r="F24" s="16">
        <v>11.206</v>
      </c>
      <c r="G24" s="16" t="s">
        <v>31</v>
      </c>
      <c r="H24" s="16" t="s">
        <v>31</v>
      </c>
      <c r="I24" s="16">
        <v>11.206</v>
      </c>
      <c r="J24" s="16">
        <v>1776.7329999999999</v>
      </c>
      <c r="K24" s="7"/>
      <c r="L24" s="7"/>
    </row>
    <row r="25" spans="1:12" ht="16.5" x14ac:dyDescent="0.25">
      <c r="A25" s="11">
        <v>6</v>
      </c>
      <c r="B25" s="12" t="s">
        <v>149</v>
      </c>
      <c r="C25" s="13" t="s">
        <v>150</v>
      </c>
      <c r="D25" s="14" t="s">
        <v>261</v>
      </c>
      <c r="E25" s="15">
        <v>43341</v>
      </c>
      <c r="F25" s="16">
        <v>5.2720000000000002</v>
      </c>
      <c r="G25" s="16" t="s">
        <v>31</v>
      </c>
      <c r="H25" s="16" t="s">
        <v>31</v>
      </c>
      <c r="I25" s="16">
        <v>5.2720000000000002</v>
      </c>
      <c r="J25" s="16">
        <v>835.88599999999997</v>
      </c>
      <c r="K25" s="7"/>
      <c r="L25" s="7"/>
    </row>
    <row r="26" spans="1:12" ht="16.5" x14ac:dyDescent="0.25">
      <c r="A26" s="11">
        <v>7</v>
      </c>
      <c r="B26" s="12" t="s">
        <v>152</v>
      </c>
      <c r="C26" s="13" t="s">
        <v>153</v>
      </c>
      <c r="D26" s="14" t="s">
        <v>262</v>
      </c>
      <c r="E26" s="15">
        <v>43341</v>
      </c>
      <c r="F26" s="16">
        <v>14.457000000000001</v>
      </c>
      <c r="G26" s="16" t="s">
        <v>31</v>
      </c>
      <c r="H26" s="16" t="s">
        <v>31</v>
      </c>
      <c r="I26" s="16">
        <v>14.457000000000001</v>
      </c>
      <c r="J26" s="16">
        <v>2292.1860000000001</v>
      </c>
      <c r="K26" s="7"/>
      <c r="L26" s="7"/>
    </row>
    <row r="27" spans="1:12" ht="16.5" x14ac:dyDescent="0.25">
      <c r="A27" s="11">
        <v>8</v>
      </c>
      <c r="B27" s="12" t="s">
        <v>155</v>
      </c>
      <c r="C27" s="13" t="s">
        <v>156</v>
      </c>
      <c r="D27" s="14" t="s">
        <v>263</v>
      </c>
      <c r="E27" s="15">
        <v>43341</v>
      </c>
      <c r="F27" s="16">
        <v>2.964</v>
      </c>
      <c r="G27" s="16" t="s">
        <v>31</v>
      </c>
      <c r="H27" s="16" t="s">
        <v>31</v>
      </c>
      <c r="I27" s="16">
        <v>2.964</v>
      </c>
      <c r="J27" s="16">
        <v>469.94799999999998</v>
      </c>
      <c r="K27" s="7"/>
      <c r="L27" s="7"/>
    </row>
    <row r="28" spans="1:12" ht="16.5" x14ac:dyDescent="0.25">
      <c r="A28" s="11">
        <v>9</v>
      </c>
      <c r="B28" s="12" t="s">
        <v>264</v>
      </c>
      <c r="C28" s="13" t="s">
        <v>265</v>
      </c>
      <c r="D28" s="14" t="s">
        <v>266</v>
      </c>
      <c r="E28" s="15">
        <v>43340</v>
      </c>
      <c r="F28" s="16">
        <v>10.236000000000001</v>
      </c>
      <c r="G28" s="16" t="s">
        <v>31</v>
      </c>
      <c r="H28" s="16" t="s">
        <v>31</v>
      </c>
      <c r="I28" s="16">
        <v>10.236000000000001</v>
      </c>
      <c r="J28" s="16">
        <v>1622.9380000000001</v>
      </c>
      <c r="K28" s="7"/>
      <c r="L28" s="7"/>
    </row>
    <row r="29" spans="1:12" ht="16.5" x14ac:dyDescent="0.25">
      <c r="A29" s="11">
        <v>10</v>
      </c>
      <c r="B29" s="12" t="s">
        <v>267</v>
      </c>
      <c r="C29" s="13" t="s">
        <v>268</v>
      </c>
      <c r="D29" s="14" t="s">
        <v>269</v>
      </c>
      <c r="E29" s="15">
        <v>43341</v>
      </c>
      <c r="F29" s="16">
        <v>1.014</v>
      </c>
      <c r="G29" s="16">
        <v>1.014</v>
      </c>
      <c r="H29" s="16">
        <v>192.92599999999999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158</v>
      </c>
      <c r="C30" s="13" t="s">
        <v>159</v>
      </c>
      <c r="D30" s="14" t="s">
        <v>270</v>
      </c>
      <c r="E30" s="15">
        <v>43341</v>
      </c>
      <c r="F30" s="16">
        <v>4.9589999999999996</v>
      </c>
      <c r="G30" s="16" t="s">
        <v>31</v>
      </c>
      <c r="H30" s="16" t="s">
        <v>31</v>
      </c>
      <c r="I30" s="16">
        <v>4.9589999999999996</v>
      </c>
      <c r="J30" s="16">
        <v>786.25900000000001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100</v>
      </c>
      <c r="G31" s="16">
        <v>1.0660000000000001</v>
      </c>
      <c r="H31" s="16">
        <f>SUM(H21:H30)</f>
        <v>202.82</v>
      </c>
      <c r="I31" s="16">
        <v>98.934000000000012</v>
      </c>
      <c r="J31" s="16">
        <f>SUM(J20:J30)</f>
        <v>15686.18</v>
      </c>
      <c r="K31" s="20">
        <f>H31+J31</f>
        <v>15889</v>
      </c>
      <c r="L31" s="7"/>
    </row>
    <row r="32" spans="1:12" ht="16.5" x14ac:dyDescent="0.25">
      <c r="A32" s="11"/>
      <c r="B32" s="12" t="s">
        <v>134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>
        <v>15888.999</v>
      </c>
      <c r="K32" s="7"/>
      <c r="L32" s="7"/>
    </row>
    <row r="33" spans="1:12" ht="16.5" x14ac:dyDescent="0.25">
      <c r="A33" s="11"/>
      <c r="B33" s="12" t="s">
        <v>135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21">
        <v>15889</v>
      </c>
      <c r="K33" s="7"/>
      <c r="L33" s="7"/>
    </row>
    <row r="34" spans="1:12" x14ac:dyDescent="0.25">
      <c r="J34" s="18">
        <f>J33-J32</f>
        <v>1.0000000002037268E-3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5"/>
  <sheetViews>
    <sheetView topLeftCell="B25" zoomScaleNormal="100" zoomScaleSheetLayoutView="100" workbookViewId="0">
      <selection activeCell="K52" sqref="K52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6.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 x14ac:dyDescent="0.25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6.5" x14ac:dyDescent="0.25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6.5" x14ac:dyDescent="0.25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6.5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37.5" customHeight="1" x14ac:dyDescent="0.25">
      <c r="A13" s="35" t="s">
        <v>8</v>
      </c>
      <c r="B13" s="35"/>
      <c r="C13" s="32" t="s">
        <v>13</v>
      </c>
      <c r="D13" s="33"/>
      <c r="E13" s="33"/>
      <c r="F13" s="33"/>
      <c r="G13" s="34"/>
      <c r="H13" s="32" t="s">
        <v>14</v>
      </c>
      <c r="I13" s="33"/>
      <c r="J13" s="34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271</v>
      </c>
      <c r="I14" s="35"/>
      <c r="J14" s="35"/>
    </row>
    <row r="16" spans="1:10" ht="71.25" customHeight="1" x14ac:dyDescent="0.25">
      <c r="A16" s="25" t="s">
        <v>4</v>
      </c>
      <c r="B16" s="25" t="s">
        <v>5</v>
      </c>
      <c r="C16" s="25" t="s">
        <v>6</v>
      </c>
      <c r="D16" s="26" t="s">
        <v>15</v>
      </c>
      <c r="E16" s="27"/>
      <c r="F16" s="28"/>
      <c r="G16" s="32" t="s">
        <v>18</v>
      </c>
      <c r="H16" s="33"/>
      <c r="I16" s="33"/>
      <c r="J16" s="34"/>
    </row>
    <row r="17" spans="1:12" ht="27.75" customHeight="1" x14ac:dyDescent="0.25">
      <c r="A17" s="25"/>
      <c r="B17" s="25"/>
      <c r="C17" s="25"/>
      <c r="D17" s="29"/>
      <c r="E17" s="30"/>
      <c r="F17" s="31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25"/>
      <c r="B18" s="25"/>
      <c r="C18" s="25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140</v>
      </c>
      <c r="C20" s="13" t="s">
        <v>141</v>
      </c>
      <c r="D20" s="14" t="s">
        <v>272</v>
      </c>
      <c r="E20" s="15">
        <v>43342</v>
      </c>
      <c r="F20" s="16">
        <v>4.032</v>
      </c>
      <c r="G20" s="16">
        <v>4.032</v>
      </c>
      <c r="H20" s="16">
        <v>605.75900000000001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273</v>
      </c>
      <c r="C21" s="13" t="s">
        <v>274</v>
      </c>
      <c r="D21" s="14" t="s">
        <v>275</v>
      </c>
      <c r="E21" s="15">
        <v>43348</v>
      </c>
      <c r="F21" s="16">
        <v>2.552</v>
      </c>
      <c r="G21" s="16">
        <v>2.552</v>
      </c>
      <c r="H21" s="16">
        <v>383.40699999999998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208</v>
      </c>
      <c r="C22" s="13" t="s">
        <v>209</v>
      </c>
      <c r="D22" s="14" t="s">
        <v>276</v>
      </c>
      <c r="E22" s="15">
        <v>43342</v>
      </c>
      <c r="F22" s="16">
        <v>7.3150000000000004</v>
      </c>
      <c r="G22" s="16">
        <v>7.3150000000000004</v>
      </c>
      <c r="H22" s="16">
        <v>1098.99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217</v>
      </c>
      <c r="C23" s="13" t="s">
        <v>218</v>
      </c>
      <c r="D23" s="14" t="s">
        <v>277</v>
      </c>
      <c r="E23" s="15">
        <v>43340</v>
      </c>
      <c r="F23" s="16">
        <v>0.28399999999999997</v>
      </c>
      <c r="G23" s="16">
        <v>0.28399999999999997</v>
      </c>
      <c r="H23" s="16">
        <v>42.667999999999999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178</v>
      </c>
      <c r="C24" s="13" t="s">
        <v>179</v>
      </c>
      <c r="D24" s="14" t="s">
        <v>278</v>
      </c>
      <c r="E24" s="15">
        <v>43342</v>
      </c>
      <c r="F24" s="16">
        <v>8.2000000000000003E-2</v>
      </c>
      <c r="G24" s="16">
        <v>8.2000000000000003E-2</v>
      </c>
      <c r="H24" s="16">
        <v>12.32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184</v>
      </c>
      <c r="C25" s="13" t="s">
        <v>185</v>
      </c>
      <c r="D25" s="14" t="s">
        <v>279</v>
      </c>
      <c r="E25" s="15">
        <v>43340</v>
      </c>
      <c r="F25" s="16">
        <v>0.3</v>
      </c>
      <c r="G25" s="16">
        <v>0.3</v>
      </c>
      <c r="H25" s="16">
        <v>45.070999999999998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211</v>
      </c>
      <c r="C26" s="13" t="s">
        <v>212</v>
      </c>
      <c r="D26" s="14" t="s">
        <v>280</v>
      </c>
      <c r="E26" s="15">
        <v>43342</v>
      </c>
      <c r="F26" s="16">
        <v>10.443</v>
      </c>
      <c r="G26" s="16">
        <v>10.443</v>
      </c>
      <c r="H26" s="16">
        <v>1568.9349999999999</v>
      </c>
      <c r="I26" s="16" t="s">
        <v>31</v>
      </c>
      <c r="J26" s="16" t="s">
        <v>31</v>
      </c>
      <c r="K26" s="7"/>
      <c r="L26" s="7"/>
    </row>
    <row r="27" spans="1:12" ht="16.5" x14ac:dyDescent="0.25">
      <c r="A27" s="11">
        <v>8</v>
      </c>
      <c r="B27" s="12" t="s">
        <v>281</v>
      </c>
      <c r="C27" s="13" t="s">
        <v>282</v>
      </c>
      <c r="D27" s="14" t="s">
        <v>283</v>
      </c>
      <c r="E27" s="15">
        <v>43340</v>
      </c>
      <c r="F27" s="16">
        <v>0.59199999999999997</v>
      </c>
      <c r="G27" s="16" t="s">
        <v>31</v>
      </c>
      <c r="H27" s="16" t="s">
        <v>31</v>
      </c>
      <c r="I27" s="16">
        <v>0.59199999999999997</v>
      </c>
      <c r="J27" s="16">
        <v>74.117000000000004</v>
      </c>
      <c r="K27" s="7"/>
      <c r="L27" s="7"/>
    </row>
    <row r="28" spans="1:12" ht="16.5" x14ac:dyDescent="0.25">
      <c r="A28" s="11">
        <v>9</v>
      </c>
      <c r="B28" s="12" t="s">
        <v>168</v>
      </c>
      <c r="C28" s="13" t="s">
        <v>169</v>
      </c>
      <c r="D28" s="14" t="s">
        <v>284</v>
      </c>
      <c r="E28" s="15">
        <v>43339</v>
      </c>
      <c r="F28" s="16">
        <v>4.1289999999999996</v>
      </c>
      <c r="G28" s="16">
        <v>4.1289999999999996</v>
      </c>
      <c r="H28" s="16">
        <v>620.33199999999999</v>
      </c>
      <c r="I28" s="16" t="s">
        <v>31</v>
      </c>
      <c r="J28" s="16" t="s">
        <v>31</v>
      </c>
      <c r="K28" s="7"/>
      <c r="L28" s="7"/>
    </row>
    <row r="29" spans="1:12" ht="16.5" x14ac:dyDescent="0.25">
      <c r="A29" s="11">
        <v>10</v>
      </c>
      <c r="B29" s="12" t="s">
        <v>246</v>
      </c>
      <c r="C29" s="13" t="s">
        <v>247</v>
      </c>
      <c r="D29" s="14" t="s">
        <v>285</v>
      </c>
      <c r="E29" s="15">
        <v>43342</v>
      </c>
      <c r="F29" s="16">
        <v>3.5209999999999999</v>
      </c>
      <c r="G29" s="16">
        <v>3.5209999999999999</v>
      </c>
      <c r="H29" s="16">
        <v>528.98800000000006</v>
      </c>
      <c r="I29" s="16" t="s">
        <v>31</v>
      </c>
      <c r="J29" s="16" t="s">
        <v>31</v>
      </c>
      <c r="K29" s="7"/>
      <c r="L29" s="7"/>
    </row>
    <row r="30" spans="1:12" ht="16.5" x14ac:dyDescent="0.25">
      <c r="A30" s="11">
        <v>11</v>
      </c>
      <c r="B30" s="12" t="s">
        <v>196</v>
      </c>
      <c r="C30" s="13" t="s">
        <v>197</v>
      </c>
      <c r="D30" s="14" t="s">
        <v>286</v>
      </c>
      <c r="E30" s="15">
        <v>43340</v>
      </c>
      <c r="F30" s="16">
        <v>0.83399999999999996</v>
      </c>
      <c r="G30" s="16">
        <v>0.83399999999999996</v>
      </c>
      <c r="H30" s="16">
        <v>125.298</v>
      </c>
      <c r="I30" s="16" t="s">
        <v>31</v>
      </c>
      <c r="J30" s="16" t="s">
        <v>31</v>
      </c>
      <c r="K30" s="7"/>
      <c r="L30" s="7"/>
    </row>
    <row r="31" spans="1:12" ht="16.5" x14ac:dyDescent="0.25">
      <c r="A31" s="11">
        <v>12</v>
      </c>
      <c r="B31" s="12" t="s">
        <v>287</v>
      </c>
      <c r="C31" s="13" t="s">
        <v>288</v>
      </c>
      <c r="D31" s="14" t="s">
        <v>289</v>
      </c>
      <c r="E31" s="15">
        <v>43342</v>
      </c>
      <c r="F31" s="16">
        <v>0.2</v>
      </c>
      <c r="G31" s="16">
        <v>0.2</v>
      </c>
      <c r="H31" s="16">
        <v>30.047999999999998</v>
      </c>
      <c r="I31" s="16" t="s">
        <v>31</v>
      </c>
      <c r="J31" s="16" t="s">
        <v>31</v>
      </c>
      <c r="K31" s="7"/>
      <c r="L31" s="7"/>
    </row>
    <row r="32" spans="1:12" ht="16.5" x14ac:dyDescent="0.25">
      <c r="A32" s="11">
        <v>13</v>
      </c>
      <c r="B32" s="12" t="s">
        <v>199</v>
      </c>
      <c r="C32" s="13" t="s">
        <v>200</v>
      </c>
      <c r="D32" s="14" t="s">
        <v>290</v>
      </c>
      <c r="E32" s="15">
        <v>43340</v>
      </c>
      <c r="F32" s="16">
        <v>5.1310000000000002</v>
      </c>
      <c r="G32" s="16">
        <v>2.8090000000000002</v>
      </c>
      <c r="H32" s="16">
        <v>422.01799999999997</v>
      </c>
      <c r="I32" s="16">
        <v>2.3220000000000001</v>
      </c>
      <c r="J32" s="16">
        <v>290.70999999999998</v>
      </c>
      <c r="K32" s="7"/>
      <c r="L32" s="7"/>
    </row>
    <row r="33" spans="1:12" ht="16.5" x14ac:dyDescent="0.25">
      <c r="A33" s="11">
        <v>14</v>
      </c>
      <c r="B33" s="12" t="s">
        <v>291</v>
      </c>
      <c r="C33" s="13" t="s">
        <v>292</v>
      </c>
      <c r="D33" s="14" t="s">
        <v>293</v>
      </c>
      <c r="E33" s="15">
        <v>43342</v>
      </c>
      <c r="F33" s="16">
        <v>1.2310000000000001</v>
      </c>
      <c r="G33" s="16">
        <v>1.2310000000000001</v>
      </c>
      <c r="H33" s="16">
        <v>184.94300000000001</v>
      </c>
      <c r="I33" s="16" t="s">
        <v>31</v>
      </c>
      <c r="J33" s="16" t="s">
        <v>31</v>
      </c>
      <c r="K33" s="7"/>
      <c r="L33" s="7"/>
    </row>
    <row r="34" spans="1:12" ht="16.5" x14ac:dyDescent="0.25">
      <c r="A34" s="11">
        <v>15</v>
      </c>
      <c r="B34" s="12" t="s">
        <v>294</v>
      </c>
      <c r="C34" s="13" t="s">
        <v>295</v>
      </c>
      <c r="D34" s="14" t="s">
        <v>296</v>
      </c>
      <c r="E34" s="15">
        <v>43348</v>
      </c>
      <c r="F34" s="16">
        <v>6.0540000000000003</v>
      </c>
      <c r="G34" s="16">
        <v>6.0540000000000003</v>
      </c>
      <c r="H34" s="16">
        <v>909.54</v>
      </c>
      <c r="I34" s="16" t="s">
        <v>31</v>
      </c>
      <c r="J34" s="16" t="s">
        <v>31</v>
      </c>
      <c r="K34" s="7"/>
      <c r="L34" s="7"/>
    </row>
    <row r="35" spans="1:12" ht="16.5" x14ac:dyDescent="0.25">
      <c r="A35" s="11">
        <v>16</v>
      </c>
      <c r="B35" s="12" t="s">
        <v>205</v>
      </c>
      <c r="C35" s="13" t="s">
        <v>206</v>
      </c>
      <c r="D35" s="14" t="s">
        <v>297</v>
      </c>
      <c r="E35" s="15">
        <v>43342</v>
      </c>
      <c r="F35" s="16">
        <v>1.9039999999999999</v>
      </c>
      <c r="G35" s="16">
        <v>1.9039999999999999</v>
      </c>
      <c r="H35" s="16">
        <v>286.053</v>
      </c>
      <c r="I35" s="16" t="s">
        <v>31</v>
      </c>
      <c r="J35" s="16" t="s">
        <v>31</v>
      </c>
      <c r="K35" s="7"/>
      <c r="L35" s="7"/>
    </row>
    <row r="36" spans="1:12" ht="16.5" x14ac:dyDescent="0.25">
      <c r="A36" s="11">
        <v>17</v>
      </c>
      <c r="B36" s="12" t="s">
        <v>298</v>
      </c>
      <c r="C36" s="13" t="s">
        <v>299</v>
      </c>
      <c r="D36" s="14" t="s">
        <v>300</v>
      </c>
      <c r="E36" s="15">
        <v>43342</v>
      </c>
      <c r="F36" s="16">
        <v>0.38900000000000001</v>
      </c>
      <c r="G36" s="16">
        <v>0.38900000000000001</v>
      </c>
      <c r="H36" s="16">
        <v>58.442999999999998</v>
      </c>
      <c r="I36" s="16" t="s">
        <v>31</v>
      </c>
      <c r="J36" s="16" t="s">
        <v>31</v>
      </c>
      <c r="K36" s="7"/>
      <c r="L36" s="7"/>
    </row>
    <row r="37" spans="1:12" ht="16.5" x14ac:dyDescent="0.25">
      <c r="A37" s="11">
        <v>18</v>
      </c>
      <c r="B37" s="12" t="s">
        <v>152</v>
      </c>
      <c r="C37" s="13" t="s">
        <v>153</v>
      </c>
      <c r="D37" s="14" t="s">
        <v>301</v>
      </c>
      <c r="E37" s="15">
        <v>43342</v>
      </c>
      <c r="F37" s="16">
        <v>2.5499999999999998</v>
      </c>
      <c r="G37" s="16" t="s">
        <v>31</v>
      </c>
      <c r="H37" s="16" t="s">
        <v>31</v>
      </c>
      <c r="I37" s="16">
        <v>2.5499999999999998</v>
      </c>
      <c r="J37" s="16">
        <v>319.25599999999997</v>
      </c>
      <c r="K37" s="7"/>
      <c r="L37" s="7"/>
    </row>
    <row r="38" spans="1:12" ht="16.5" x14ac:dyDescent="0.25">
      <c r="A38" s="11">
        <v>19</v>
      </c>
      <c r="B38" s="12" t="s">
        <v>214</v>
      </c>
      <c r="C38" s="13" t="s">
        <v>215</v>
      </c>
      <c r="D38" s="14" t="s">
        <v>302</v>
      </c>
      <c r="E38" s="15">
        <v>43342</v>
      </c>
      <c r="F38" s="16">
        <v>2.3E-2</v>
      </c>
      <c r="G38" s="16" t="s">
        <v>31</v>
      </c>
      <c r="H38" s="16" t="s">
        <v>31</v>
      </c>
      <c r="I38" s="16">
        <v>2.3E-2</v>
      </c>
      <c r="J38" s="16">
        <v>2.88</v>
      </c>
      <c r="K38" s="7"/>
      <c r="L38" s="7"/>
    </row>
    <row r="39" spans="1:12" ht="33" x14ac:dyDescent="0.25">
      <c r="A39" s="11">
        <v>20</v>
      </c>
      <c r="B39" s="12" t="s">
        <v>226</v>
      </c>
      <c r="C39" s="13" t="s">
        <v>227</v>
      </c>
      <c r="D39" s="14" t="s">
        <v>303</v>
      </c>
      <c r="E39" s="15">
        <v>43342</v>
      </c>
      <c r="F39" s="16">
        <v>5.2949999999999999</v>
      </c>
      <c r="G39" s="16" t="s">
        <v>31</v>
      </c>
      <c r="H39" s="16" t="s">
        <v>31</v>
      </c>
      <c r="I39" s="16">
        <v>5.2949999999999999</v>
      </c>
      <c r="J39" s="16">
        <v>662.92499999999995</v>
      </c>
      <c r="K39" s="7"/>
      <c r="L39" s="7"/>
    </row>
    <row r="40" spans="1:12" ht="16.5" x14ac:dyDescent="0.25">
      <c r="A40" s="11">
        <v>21</v>
      </c>
      <c r="B40" s="12" t="s">
        <v>304</v>
      </c>
      <c r="C40" s="13" t="s">
        <v>305</v>
      </c>
      <c r="D40" s="14" t="s">
        <v>306</v>
      </c>
      <c r="E40" s="15">
        <v>43348</v>
      </c>
      <c r="F40" s="16">
        <v>0.99</v>
      </c>
      <c r="G40" s="16">
        <v>0.99</v>
      </c>
      <c r="H40" s="16">
        <v>148.73599999999999</v>
      </c>
      <c r="I40" s="16" t="s">
        <v>31</v>
      </c>
      <c r="J40" s="16" t="s">
        <v>31</v>
      </c>
      <c r="K40" s="7"/>
      <c r="L40" s="7"/>
    </row>
    <row r="41" spans="1:12" ht="16.5" x14ac:dyDescent="0.25">
      <c r="A41" s="11">
        <v>22</v>
      </c>
      <c r="B41" s="12" t="s">
        <v>220</v>
      </c>
      <c r="C41" s="13" t="s">
        <v>221</v>
      </c>
      <c r="D41" s="14" t="s">
        <v>307</v>
      </c>
      <c r="E41" s="15">
        <v>43342</v>
      </c>
      <c r="F41" s="16">
        <v>25.524999999999999</v>
      </c>
      <c r="G41" s="16">
        <v>25.524999999999999</v>
      </c>
      <c r="H41" s="19">
        <f>3834.823+0.001</f>
        <v>3834.8240000000001</v>
      </c>
      <c r="I41" s="16" t="s">
        <v>31</v>
      </c>
      <c r="J41" s="16" t="s">
        <v>31</v>
      </c>
      <c r="K41" s="7"/>
      <c r="L41" s="7"/>
    </row>
    <row r="42" spans="1:12" ht="16.5" x14ac:dyDescent="0.25">
      <c r="A42" s="11">
        <v>23</v>
      </c>
      <c r="B42" s="12" t="s">
        <v>243</v>
      </c>
      <c r="C42" s="13" t="s">
        <v>244</v>
      </c>
      <c r="D42" s="14" t="s">
        <v>308</v>
      </c>
      <c r="E42" s="15">
        <v>43342</v>
      </c>
      <c r="F42" s="16">
        <v>7.9530000000000003</v>
      </c>
      <c r="G42" s="16">
        <v>7.9530000000000003</v>
      </c>
      <c r="H42" s="16">
        <v>1194.8420000000001</v>
      </c>
      <c r="I42" s="16" t="s">
        <v>31</v>
      </c>
      <c r="J42" s="16" t="s">
        <v>31</v>
      </c>
      <c r="K42" s="7"/>
      <c r="L42" s="7"/>
    </row>
    <row r="43" spans="1:12" ht="16.5" x14ac:dyDescent="0.25">
      <c r="A43" s="11">
        <v>24</v>
      </c>
      <c r="B43" s="12" t="s">
        <v>309</v>
      </c>
      <c r="C43" s="13" t="s">
        <v>310</v>
      </c>
      <c r="D43" s="14" t="s">
        <v>311</v>
      </c>
      <c r="E43" s="15">
        <v>43342</v>
      </c>
      <c r="F43" s="16">
        <v>0.17699999999999999</v>
      </c>
      <c r="G43" s="16">
        <v>0.17699999999999999</v>
      </c>
      <c r="H43" s="16">
        <v>26.591999999999999</v>
      </c>
      <c r="I43" s="16" t="s">
        <v>31</v>
      </c>
      <c r="J43" s="16" t="s">
        <v>31</v>
      </c>
      <c r="K43" s="7"/>
      <c r="L43" s="7"/>
    </row>
    <row r="44" spans="1:12" ht="16.5" x14ac:dyDescent="0.25">
      <c r="A44" s="11">
        <v>25</v>
      </c>
      <c r="B44" s="12" t="s">
        <v>312</v>
      </c>
      <c r="C44" s="13" t="s">
        <v>313</v>
      </c>
      <c r="D44" s="14" t="s">
        <v>314</v>
      </c>
      <c r="E44" s="15">
        <v>43350</v>
      </c>
      <c r="F44" s="16">
        <v>1.7000000000000001E-2</v>
      </c>
      <c r="G44" s="16" t="s">
        <v>31</v>
      </c>
      <c r="H44" s="16" t="s">
        <v>31</v>
      </c>
      <c r="I44" s="16">
        <v>1.7000000000000001E-2</v>
      </c>
      <c r="J44" s="16">
        <v>2.1280000000000001</v>
      </c>
      <c r="K44" s="7"/>
      <c r="L44" s="7"/>
    </row>
    <row r="45" spans="1:12" ht="16.5" x14ac:dyDescent="0.25">
      <c r="A45" s="11">
        <v>26</v>
      </c>
      <c r="B45" s="12" t="s">
        <v>187</v>
      </c>
      <c r="C45" s="13" t="s">
        <v>188</v>
      </c>
      <c r="D45" s="14" t="s">
        <v>315</v>
      </c>
      <c r="E45" s="15">
        <v>43342</v>
      </c>
      <c r="F45" s="16">
        <v>8.9999999999999993E-3</v>
      </c>
      <c r="G45" s="16">
        <v>8.9999999999999993E-3</v>
      </c>
      <c r="H45" s="16">
        <v>1.3520000000000001</v>
      </c>
      <c r="I45" s="16" t="s">
        <v>31</v>
      </c>
      <c r="J45" s="16" t="s">
        <v>31</v>
      </c>
      <c r="K45" s="7"/>
      <c r="L45" s="7"/>
    </row>
    <row r="46" spans="1:12" ht="16.5" x14ac:dyDescent="0.25">
      <c r="A46" s="11">
        <v>27</v>
      </c>
      <c r="B46" s="12" t="s">
        <v>232</v>
      </c>
      <c r="C46" s="13" t="s">
        <v>233</v>
      </c>
      <c r="D46" s="14" t="s">
        <v>316</v>
      </c>
      <c r="E46" s="15">
        <v>43340</v>
      </c>
      <c r="F46" s="16">
        <v>1.4730000000000001</v>
      </c>
      <c r="G46" s="16" t="s">
        <v>31</v>
      </c>
      <c r="H46" s="16" t="s">
        <v>31</v>
      </c>
      <c r="I46" s="16">
        <v>1.4730000000000001</v>
      </c>
      <c r="J46" s="16">
        <v>184.417</v>
      </c>
      <c r="K46" s="7"/>
      <c r="L46" s="7"/>
    </row>
    <row r="47" spans="1:12" ht="16.5" x14ac:dyDescent="0.25">
      <c r="A47" s="11">
        <v>28</v>
      </c>
      <c r="B47" s="12" t="s">
        <v>317</v>
      </c>
      <c r="C47" s="13" t="s">
        <v>318</v>
      </c>
      <c r="D47" s="14" t="s">
        <v>319</v>
      </c>
      <c r="E47" s="15">
        <v>43342</v>
      </c>
      <c r="F47" s="16">
        <v>3.0000000000000001E-3</v>
      </c>
      <c r="G47" s="16">
        <v>3.0000000000000001E-3</v>
      </c>
      <c r="H47" s="16">
        <v>0.45100000000000001</v>
      </c>
      <c r="I47" s="16" t="s">
        <v>31</v>
      </c>
      <c r="J47" s="16" t="s">
        <v>31</v>
      </c>
      <c r="K47" s="7"/>
      <c r="L47" s="7"/>
    </row>
    <row r="48" spans="1:12" ht="16.5" x14ac:dyDescent="0.25">
      <c r="A48" s="11">
        <v>29</v>
      </c>
      <c r="B48" s="12" t="s">
        <v>320</v>
      </c>
      <c r="C48" s="13" t="s">
        <v>321</v>
      </c>
      <c r="D48" s="14" t="s">
        <v>322</v>
      </c>
      <c r="E48" s="15">
        <v>43341</v>
      </c>
      <c r="F48" s="16">
        <v>0.313</v>
      </c>
      <c r="G48" s="16">
        <v>0.313</v>
      </c>
      <c r="H48" s="16">
        <v>47.024000000000001</v>
      </c>
      <c r="I48" s="16" t="s">
        <v>31</v>
      </c>
      <c r="J48" s="16" t="s">
        <v>31</v>
      </c>
      <c r="K48" s="7"/>
      <c r="L48" s="7"/>
    </row>
    <row r="49" spans="1:12" ht="16.5" x14ac:dyDescent="0.25">
      <c r="A49" s="11">
        <v>30</v>
      </c>
      <c r="B49" s="12" t="s">
        <v>229</v>
      </c>
      <c r="C49" s="13" t="s">
        <v>230</v>
      </c>
      <c r="D49" s="14" t="s">
        <v>323</v>
      </c>
      <c r="E49" s="15">
        <v>43342</v>
      </c>
      <c r="F49" s="16">
        <v>0.28000000000000003</v>
      </c>
      <c r="G49" s="16">
        <v>0.28000000000000003</v>
      </c>
      <c r="H49" s="16">
        <v>42.067</v>
      </c>
      <c r="I49" s="16" t="s">
        <v>31</v>
      </c>
      <c r="J49" s="16" t="s">
        <v>31</v>
      </c>
      <c r="K49" s="7"/>
      <c r="L49" s="7"/>
    </row>
    <row r="50" spans="1:12" ht="16.5" x14ac:dyDescent="0.25">
      <c r="A50" s="11">
        <v>31</v>
      </c>
      <c r="B50" s="12" t="s">
        <v>192</v>
      </c>
      <c r="C50" s="13" t="s">
        <v>193</v>
      </c>
      <c r="D50" s="14" t="s">
        <v>324</v>
      </c>
      <c r="E50" s="15">
        <v>43342</v>
      </c>
      <c r="F50" s="16">
        <v>5.4489999999999998</v>
      </c>
      <c r="G50" s="16">
        <v>5.4489999999999998</v>
      </c>
      <c r="H50" s="16">
        <v>818.64599999999996</v>
      </c>
      <c r="I50" s="16" t="s">
        <v>31</v>
      </c>
      <c r="J50" s="16" t="s">
        <v>31</v>
      </c>
      <c r="K50" s="7"/>
      <c r="L50" s="7"/>
    </row>
    <row r="51" spans="1:12" ht="33" x14ac:dyDescent="0.25">
      <c r="A51" s="11">
        <v>32</v>
      </c>
      <c r="B51" s="12" t="s">
        <v>133</v>
      </c>
      <c r="C51" s="13"/>
      <c r="D51" s="14"/>
      <c r="E51" s="15"/>
      <c r="F51" s="16">
        <v>0.95000000000000284</v>
      </c>
      <c r="G51" s="16" t="s">
        <v>31</v>
      </c>
      <c r="H51" s="16" t="s">
        <v>31</v>
      </c>
      <c r="I51" s="16">
        <v>0.95000000000000284</v>
      </c>
      <c r="J51" s="16">
        <v>118.938</v>
      </c>
      <c r="K51" s="7"/>
      <c r="L51" s="7"/>
    </row>
    <row r="52" spans="1:12" ht="16.5" x14ac:dyDescent="0.25">
      <c r="A52" s="11"/>
      <c r="B52" s="12"/>
      <c r="C52" s="13"/>
      <c r="D52" s="14"/>
      <c r="E52" s="15"/>
      <c r="F52" s="16">
        <v>100</v>
      </c>
      <c r="G52" s="16">
        <v>86.778000000000006</v>
      </c>
      <c r="H52" s="16">
        <f>SUM(H20:H51)</f>
        <v>13037.347</v>
      </c>
      <c r="I52" s="16">
        <v>13.222000000000003</v>
      </c>
      <c r="J52" s="16">
        <f>SUM(J20:J51)</f>
        <v>1655.3709999999999</v>
      </c>
      <c r="K52" s="20">
        <f>H52+J52</f>
        <v>14692.717999999999</v>
      </c>
      <c r="L52" s="7"/>
    </row>
    <row r="53" spans="1:12" ht="16.5" x14ac:dyDescent="0.25">
      <c r="A53" s="11"/>
      <c r="B53" s="12" t="s">
        <v>134</v>
      </c>
      <c r="C53" s="13"/>
      <c r="D53" s="14"/>
      <c r="E53" s="15"/>
      <c r="F53" s="16"/>
      <c r="G53" s="16" t="s">
        <v>31</v>
      </c>
      <c r="H53" s="16"/>
      <c r="I53" s="16" t="s">
        <v>31</v>
      </c>
      <c r="J53" s="16">
        <v>14692.716999999997</v>
      </c>
      <c r="K53" s="7"/>
      <c r="L53" s="7"/>
    </row>
    <row r="54" spans="1:12" ht="16.5" x14ac:dyDescent="0.25">
      <c r="A54" s="11"/>
      <c r="B54" s="12" t="s">
        <v>135</v>
      </c>
      <c r="C54" s="13"/>
      <c r="D54" s="14"/>
      <c r="E54" s="15"/>
      <c r="F54" s="16"/>
      <c r="G54" s="16" t="s">
        <v>31</v>
      </c>
      <c r="H54" s="16"/>
      <c r="I54" s="16" t="s">
        <v>31</v>
      </c>
      <c r="J54" s="21">
        <v>14692.718000000001</v>
      </c>
      <c r="K54" s="7"/>
      <c r="L54" s="7"/>
    </row>
    <row r="55" spans="1:12" x14ac:dyDescent="0.25">
      <c r="J55" s="18">
        <f>J54-J53</f>
        <v>1.0000000038417056E-3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view="pageBreakPreview" topLeftCell="A9" zoomScaleNormal="100" zoomScaleSheetLayoutView="100" workbookViewId="0">
      <selection activeCell="J29" sqref="J29:J3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6" t="s">
        <v>19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6.5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6.5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 x14ac:dyDescent="0.25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6.5" x14ac:dyDescent="0.25">
      <c r="A9" s="36" t="s">
        <v>21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16.5" x14ac:dyDescent="0.25">
      <c r="A10" s="36" t="s">
        <v>22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6.5" x14ac:dyDescent="0.25">
      <c r="A11" s="36" t="s">
        <v>23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0" ht="37.5" customHeight="1" x14ac:dyDescent="0.25">
      <c r="A13" s="35" t="s">
        <v>8</v>
      </c>
      <c r="B13" s="35"/>
      <c r="C13" s="32" t="s">
        <v>13</v>
      </c>
      <c r="D13" s="33"/>
      <c r="E13" s="33"/>
      <c r="F13" s="33"/>
      <c r="G13" s="34"/>
      <c r="H13" s="32" t="s">
        <v>14</v>
      </c>
      <c r="I13" s="33"/>
      <c r="J13" s="34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325</v>
      </c>
      <c r="I14" s="35"/>
      <c r="J14" s="35"/>
    </row>
    <row r="16" spans="1:10" ht="71.25" customHeight="1" x14ac:dyDescent="0.25">
      <c r="A16" s="25" t="s">
        <v>4</v>
      </c>
      <c r="B16" s="25" t="s">
        <v>5</v>
      </c>
      <c r="C16" s="25" t="s">
        <v>6</v>
      </c>
      <c r="D16" s="26" t="s">
        <v>15</v>
      </c>
      <c r="E16" s="27"/>
      <c r="F16" s="28"/>
      <c r="G16" s="32" t="s">
        <v>18</v>
      </c>
      <c r="H16" s="33"/>
      <c r="I16" s="33"/>
      <c r="J16" s="34"/>
    </row>
    <row r="17" spans="1:12" ht="27.75" customHeight="1" x14ac:dyDescent="0.25">
      <c r="A17" s="25"/>
      <c r="B17" s="25"/>
      <c r="C17" s="25"/>
      <c r="D17" s="29"/>
      <c r="E17" s="30"/>
      <c r="F17" s="31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25"/>
      <c r="B18" s="25"/>
      <c r="C18" s="25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326</v>
      </c>
      <c r="C20" s="13" t="s">
        <v>327</v>
      </c>
      <c r="D20" s="14" t="s">
        <v>328</v>
      </c>
      <c r="E20" s="15">
        <v>43339</v>
      </c>
      <c r="F20" s="16">
        <v>15.683999999999999</v>
      </c>
      <c r="G20" s="16">
        <v>15.683999999999999</v>
      </c>
      <c r="H20" s="16">
        <v>471.19299999999998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329</v>
      </c>
      <c r="C21" s="13" t="s">
        <v>330</v>
      </c>
      <c r="D21" s="14" t="s">
        <v>331</v>
      </c>
      <c r="E21" s="15">
        <v>43339</v>
      </c>
      <c r="F21" s="16">
        <v>0.875</v>
      </c>
      <c r="G21" s="16" t="s">
        <v>31</v>
      </c>
      <c r="H21" s="16" t="s">
        <v>31</v>
      </c>
      <c r="I21" s="16">
        <v>0.875</v>
      </c>
      <c r="J21" s="16">
        <v>21.905999999999999</v>
      </c>
      <c r="K21" s="7"/>
      <c r="L21" s="7"/>
    </row>
    <row r="22" spans="1:12" ht="16.5" x14ac:dyDescent="0.25">
      <c r="A22" s="11">
        <v>3</v>
      </c>
      <c r="B22" s="12" t="s">
        <v>332</v>
      </c>
      <c r="C22" s="13" t="s">
        <v>333</v>
      </c>
      <c r="D22" s="14" t="s">
        <v>334</v>
      </c>
      <c r="E22" s="15">
        <v>43339</v>
      </c>
      <c r="F22" s="16">
        <v>10.792999999999999</v>
      </c>
      <c r="G22" s="16">
        <v>3.75</v>
      </c>
      <c r="H22" s="16">
        <v>112.661</v>
      </c>
      <c r="I22" s="16">
        <v>7.0430000000000001</v>
      </c>
      <c r="J22" s="16">
        <v>176.327</v>
      </c>
      <c r="K22" s="7"/>
      <c r="L22" s="7"/>
    </row>
    <row r="23" spans="1:12" ht="16.5" x14ac:dyDescent="0.25">
      <c r="A23" s="11">
        <v>4</v>
      </c>
      <c r="B23" s="12" t="s">
        <v>335</v>
      </c>
      <c r="C23" s="13" t="s">
        <v>336</v>
      </c>
      <c r="D23" s="14" t="s">
        <v>337</v>
      </c>
      <c r="E23" s="15">
        <v>43339</v>
      </c>
      <c r="F23" s="16">
        <v>0.156</v>
      </c>
      <c r="G23" s="16">
        <v>0.156</v>
      </c>
      <c r="H23" s="16">
        <v>4.6870000000000003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338</v>
      </c>
      <c r="C24" s="13" t="s">
        <v>339</v>
      </c>
      <c r="D24" s="14" t="s">
        <v>340</v>
      </c>
      <c r="E24" s="15">
        <v>43339</v>
      </c>
      <c r="F24" s="16">
        <v>10.384</v>
      </c>
      <c r="G24" s="16">
        <v>10.384</v>
      </c>
      <c r="H24" s="16">
        <v>311.96600000000001</v>
      </c>
      <c r="I24" s="16" t="s">
        <v>31</v>
      </c>
      <c r="J24" s="16" t="s">
        <v>31</v>
      </c>
      <c r="K24" s="7"/>
      <c r="L24" s="7"/>
    </row>
    <row r="25" spans="1:12" ht="33" x14ac:dyDescent="0.25">
      <c r="A25" s="11">
        <v>6</v>
      </c>
      <c r="B25" s="12" t="s">
        <v>341</v>
      </c>
      <c r="C25" s="13" t="s">
        <v>342</v>
      </c>
      <c r="D25" s="14" t="s">
        <v>343</v>
      </c>
      <c r="E25" s="15">
        <v>43339</v>
      </c>
      <c r="F25" s="16">
        <v>39.447000000000003</v>
      </c>
      <c r="G25" s="16">
        <v>39.447000000000003</v>
      </c>
      <c r="H25" s="16">
        <v>1185.104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101</v>
      </c>
      <c r="C26" s="13" t="s">
        <v>102</v>
      </c>
      <c r="D26" s="14" t="s">
        <v>344</v>
      </c>
      <c r="E26" s="15">
        <v>43339</v>
      </c>
      <c r="F26" s="16">
        <v>21.733000000000001</v>
      </c>
      <c r="G26" s="16">
        <v>21.733000000000001</v>
      </c>
      <c r="H26" s="16">
        <v>652.923</v>
      </c>
      <c r="I26" s="16" t="s">
        <v>31</v>
      </c>
      <c r="J26" s="16" t="s">
        <v>31</v>
      </c>
      <c r="K26" s="7"/>
      <c r="L26" s="7"/>
    </row>
    <row r="27" spans="1:12" ht="33" x14ac:dyDescent="0.25">
      <c r="A27" s="11">
        <v>8</v>
      </c>
      <c r="B27" s="12" t="s">
        <v>133</v>
      </c>
      <c r="C27" s="13"/>
      <c r="D27" s="14"/>
      <c r="E27" s="15"/>
      <c r="F27" s="16">
        <v>0.92799999999999727</v>
      </c>
      <c r="G27" s="16" t="s">
        <v>31</v>
      </c>
      <c r="H27" s="16" t="s">
        <v>31</v>
      </c>
      <c r="I27" s="16">
        <v>0.92799999999999727</v>
      </c>
      <c r="J27" s="16">
        <v>23.233000000000001</v>
      </c>
      <c r="K27" s="7"/>
      <c r="L27" s="7"/>
    </row>
    <row r="28" spans="1:12" ht="16.5" x14ac:dyDescent="0.25">
      <c r="A28" s="11"/>
      <c r="B28" s="12"/>
      <c r="C28" s="13"/>
      <c r="D28" s="14"/>
      <c r="E28" s="15"/>
      <c r="F28" s="16">
        <v>100</v>
      </c>
      <c r="G28" s="16">
        <v>91.153999999999996</v>
      </c>
      <c r="H28" s="16">
        <v>2738.5339999999997</v>
      </c>
      <c r="I28" s="16">
        <v>8.8459999999999965</v>
      </c>
      <c r="J28" s="16">
        <v>221.46600000000001</v>
      </c>
      <c r="K28" s="7"/>
      <c r="L28" s="7"/>
    </row>
    <row r="29" spans="1:12" ht="16.5" x14ac:dyDescent="0.25">
      <c r="A29" s="11"/>
      <c r="B29" s="12" t="s">
        <v>134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21">
        <v>2959.9999999999995</v>
      </c>
      <c r="K29" s="7"/>
      <c r="L29" s="7"/>
    </row>
    <row r="30" spans="1:12" ht="16.5" x14ac:dyDescent="0.25">
      <c r="A30" s="11"/>
      <c r="B30" s="12" t="s">
        <v>135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21">
        <v>2960</v>
      </c>
      <c r="K30" s="7"/>
      <c r="L30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В-Сах</vt:lpstr>
      <vt:lpstr>З-Б_нет ОДУ</vt:lpstr>
      <vt:lpstr>З-К</vt:lpstr>
      <vt:lpstr>Караг</vt:lpstr>
      <vt:lpstr>К-К</vt:lpstr>
      <vt:lpstr>Ю-Кур</vt:lpstr>
      <vt:lpstr>'В-Сах'!_РАСЧЕТ_по_Прил_4</vt:lpstr>
      <vt:lpstr>'З-Б_нет ОДУ'!_РАСЧЕТ_по_Прил_4</vt:lpstr>
      <vt:lpstr>'З-К'!_РАСЧЕТ_по_Прил_4</vt:lpstr>
      <vt:lpstr>Караг!_РАСЧЕТ_по_Прил_4</vt:lpstr>
      <vt:lpstr>'К-К'!_РАСЧЕТ_по_Прил_4</vt:lpstr>
      <vt:lpstr>'Ю-Кур'!_РАСЧЕТ_по_Прил_4</vt:lpstr>
      <vt:lpstr>'В-Сах'!Заголовки_для_печати</vt:lpstr>
      <vt:lpstr>'З-Б_нет ОДУ'!Заголовки_для_печати</vt:lpstr>
      <vt:lpstr>'З-К'!Заголовки_для_печати</vt:lpstr>
      <vt:lpstr>Караг!Заголовки_для_печати</vt:lpstr>
      <vt:lpstr>'К-К'!Заголовки_для_печати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2019-01-15T13:53:57Z</dcterms:modified>
</cp:coreProperties>
</file>