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-15" windowWidth="17385" windowHeight="5970" activeTab="2"/>
  </bookViews>
  <sheets>
    <sheet name="З-Б" sheetId="2" r:id="rId1"/>
    <sheet name="Караг" sheetId="3" r:id="rId2"/>
    <sheet name="П-К" sheetId="4" r:id="rId3"/>
    <sheet name="С-Кур" sheetId="5" r:id="rId4"/>
    <sheet name="Ю-Кур" sheetId="6" r:id="rId5"/>
  </sheets>
  <definedNames>
    <definedName name="_РАСЧЕТ_по_Прил_4" localSheetId="0">'З-Б'!$B$18:$J$23</definedName>
    <definedName name="_РАСЧЕТ_по_Прил_4" localSheetId="1">Караг!$B$18:$J$26</definedName>
    <definedName name="_РАСЧЕТ_по_Прил_4" localSheetId="2">'П-К'!$B$18:$J$65</definedName>
    <definedName name="_РАСЧЕТ_по_Прил_4" localSheetId="3">'С-Кур'!$B$18:$J$44</definedName>
    <definedName name="_РАСЧЕТ_по_Прил_4" localSheetId="4">'Ю-Кур'!$B$18:$J$28</definedName>
    <definedName name="_РАСЧЕТ_по_Прил_4">#REF!</definedName>
    <definedName name="_xlnm._FilterDatabase" localSheetId="0" hidden="1">'З-Б'!$B$18:$J$18</definedName>
    <definedName name="_xlnm._FilterDatabase" localSheetId="1" hidden="1">Караг!$B$18:$J$18</definedName>
    <definedName name="_xlnm._FilterDatabase" localSheetId="2" hidden="1">'П-К'!$B$18:$J$18</definedName>
    <definedName name="_xlnm._FilterDatabase" localSheetId="3" hidden="1">'С-Кур'!$B$18:$J$18</definedName>
    <definedName name="_xlnm._FilterDatabase" localSheetId="4" hidden="1">'Ю-Кур'!$B$18:$J$18</definedName>
    <definedName name="_xlnm.Print_Titles" localSheetId="0">'З-Б'!$19:$19</definedName>
    <definedName name="_xlnm.Print_Titles" localSheetId="1">Караг!$19:$19</definedName>
    <definedName name="_xlnm.Print_Titles" localSheetId="2">'П-К'!$19:$19</definedName>
    <definedName name="_xlnm.Print_Titles" localSheetId="3">'С-Кур'!$19:$19</definedName>
    <definedName name="_xlnm.Print_Titles" localSheetId="4">'Ю-Кур'!$19:$19</definedName>
  </definedNames>
  <calcPr calcId="152511"/>
</workbook>
</file>

<file path=xl/calcChain.xml><?xml version="1.0" encoding="utf-8"?>
<calcChain xmlns="http://schemas.openxmlformats.org/spreadsheetml/2006/main">
  <c r="J24" i="6" l="1"/>
  <c r="J26" i="6" s="1"/>
  <c r="K26" i="6" s="1"/>
  <c r="H26" i="6"/>
  <c r="J29" i="6"/>
  <c r="J43" i="4"/>
  <c r="J63" i="4" s="1"/>
  <c r="K63" i="4" s="1"/>
  <c r="J31" i="4"/>
  <c r="H63" i="4"/>
  <c r="J66" i="4"/>
</calcChain>
</file>

<file path=xl/sharedStrings.xml><?xml version="1.0" encoding="utf-8"?>
<sst xmlns="http://schemas.openxmlformats.org/spreadsheetml/2006/main" count="551" uniqueCount="234">
  <si>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</si>
  <si>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</si>
  <si>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</si>
  <si>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</si>
  <si>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</si>
  <si>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</si>
  <si>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</si>
  <si>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</si>
  <si>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</si>
  <si>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</si>
  <si>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</si>
  <si>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</si>
  <si>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</si>
  <si>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</si>
  <si>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</si>
  <si>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</si>
  <si>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</si>
  <si>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</si>
  <si>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</si>
  <si>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</si>
  <si>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</si>
  <si>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</si>
  <si>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</si>
  <si>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</si>
  <si>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</si>
  <si>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Терпуги</t>
  </si>
  <si>
    <t>Дальневосточный рыбохозяйственный бассейн</t>
  </si>
  <si>
    <t>Западно-Беринговоморская зона</t>
  </si>
  <si>
    <t>ООО «Росрыбфлот»</t>
  </si>
  <si>
    <t>6501237700</t>
  </si>
  <si>
    <t>ДВ-М-1854</t>
  </si>
  <si>
    <t>-</t>
  </si>
  <si>
    <t>ОДУсумма</t>
  </si>
  <si>
    <t>ОДУутв</t>
  </si>
  <si>
    <t>Карагинская подзона</t>
  </si>
  <si>
    <t>АО «Колхоз им. Бекерева»</t>
  </si>
  <si>
    <t>8203010714</t>
  </si>
  <si>
    <t>ДВ-М-1862</t>
  </si>
  <si>
    <t>ИП Гескин Андрей Дмитриевич</t>
  </si>
  <si>
    <t>410100930720</t>
  </si>
  <si>
    <t>ДВ-М-1861</t>
  </si>
  <si>
    <t>ООО «Поларис»</t>
  </si>
  <si>
    <t>4101138370</t>
  </si>
  <si>
    <t>ДВ-М-1863</t>
  </si>
  <si>
    <t>ДВ-М-1864</t>
  </si>
  <si>
    <t>Петропавловско-Командорская подзона</t>
  </si>
  <si>
    <t>ИП Горбачев Сергей Константинович</t>
  </si>
  <si>
    <t>410100996520</t>
  </si>
  <si>
    <t>ДВ-М-1872</t>
  </si>
  <si>
    <t>ИП Глухов Артур Юрьевич</t>
  </si>
  <si>
    <t>410500902300</t>
  </si>
  <si>
    <t>ДВ-М-1876</t>
  </si>
  <si>
    <t>ИП Козаков Владимир Григорьевич</t>
  </si>
  <si>
    <t>410501453834</t>
  </si>
  <si>
    <t>ДВ-М-1877</t>
  </si>
  <si>
    <t>АО «РК «Малкинское»</t>
  </si>
  <si>
    <t>4105045951</t>
  </si>
  <si>
    <t>ДВ-М-1867</t>
  </si>
  <si>
    <t>АО «РКЗ «Командор»</t>
  </si>
  <si>
    <t>4108003188</t>
  </si>
  <si>
    <t>ДВ-М-1868</t>
  </si>
  <si>
    <t>АО «Рыбспецпром»</t>
  </si>
  <si>
    <t>4101166472</t>
  </si>
  <si>
    <t>ДВ-М-1869</t>
  </si>
  <si>
    <t>АО «Тралфлот»</t>
  </si>
  <si>
    <t>8701003484</t>
  </si>
  <si>
    <t>ДВ-М-1870</t>
  </si>
  <si>
    <t>ЗАО «Судоверфьрыба»</t>
  </si>
  <si>
    <t>4100006437</t>
  </si>
  <si>
    <t>ДВ-М-1871</t>
  </si>
  <si>
    <t>ИП Акимов Олег Иванович</t>
  </si>
  <si>
    <t>410101387288</t>
  </si>
  <si>
    <t>ДВ-М-1873</t>
  </si>
  <si>
    <t>ИП Баляев Сергей Николаевич</t>
  </si>
  <si>
    <t>272114715197</t>
  </si>
  <si>
    <t>ДВ-М-1874</t>
  </si>
  <si>
    <t>ПАО «НБАМР»</t>
  </si>
  <si>
    <t>2508007948</t>
  </si>
  <si>
    <t>ДВ-М-1865</t>
  </si>
  <si>
    <t>ООО «Восток»</t>
  </si>
  <si>
    <t>4101148441</t>
  </si>
  <si>
    <t>ДВ-М-1886</t>
  </si>
  <si>
    <t>ООО Артель «Народы Севера»</t>
  </si>
  <si>
    <t>4108006887</t>
  </si>
  <si>
    <t>ДВ-М-1897</t>
  </si>
  <si>
    <t>ООО «Авача»</t>
  </si>
  <si>
    <t>4101149910</t>
  </si>
  <si>
    <t>ДВ-М-1885</t>
  </si>
  <si>
    <t>ИП Кондратенко Сергей Георгиевич</t>
  </si>
  <si>
    <t>410200096586</t>
  </si>
  <si>
    <t>ДВ-М-1878</t>
  </si>
  <si>
    <t>ИП Никитин Александр Валентинович</t>
  </si>
  <si>
    <t>410500409127</t>
  </si>
  <si>
    <t>ДВ-М-1879</t>
  </si>
  <si>
    <t>ИП Столярчук Антон Игнатьевич</t>
  </si>
  <si>
    <t>410200701160</t>
  </si>
  <si>
    <t>ДВ-М-1880</t>
  </si>
  <si>
    <t>ИП Тимонькин Сергей Сергеевич</t>
  </si>
  <si>
    <t>410102052767</t>
  </si>
  <si>
    <t>ДВ-М-1881</t>
  </si>
  <si>
    <t>ИП Чевгунова Людмила Борисовна</t>
  </si>
  <si>
    <t>410111729156</t>
  </si>
  <si>
    <t>ДВ-М-1882</t>
  </si>
  <si>
    <t>ИП Шкурат Александр Сергеевич</t>
  </si>
  <si>
    <t>410100275912</t>
  </si>
  <si>
    <t>ДВ-М-1883</t>
  </si>
  <si>
    <t>Крестьянское (фермерское) хозяйство «Казанцевых»</t>
  </si>
  <si>
    <t>410505517870</t>
  </si>
  <si>
    <t>ДВ-М-1884</t>
  </si>
  <si>
    <t>АО «Озерновский РКЗ № 55»</t>
  </si>
  <si>
    <t>4108003484</t>
  </si>
  <si>
    <t>ДВ-М-1866</t>
  </si>
  <si>
    <t>ДВ-М-1875</t>
  </si>
  <si>
    <t>ДВ-М-1895</t>
  </si>
  <si>
    <t>ООО «Северные промыслы»</t>
  </si>
  <si>
    <t>4100019115</t>
  </si>
  <si>
    <t>ДВ-М-1899</t>
  </si>
  <si>
    <t>ООО «Востокрыбпром»</t>
  </si>
  <si>
    <t>2721023255</t>
  </si>
  <si>
    <t>ДВ-М-1887</t>
  </si>
  <si>
    <t>ООО «Дельта Фиш, Лтд»</t>
  </si>
  <si>
    <t>4109002892</t>
  </si>
  <si>
    <t>ДВ-М-1888</t>
  </si>
  <si>
    <t>ООО «Камчадал»</t>
  </si>
  <si>
    <t>4105046627</t>
  </si>
  <si>
    <t>ДВ-М-1889</t>
  </si>
  <si>
    <t>ООО «Камчатрыбопродукт»</t>
  </si>
  <si>
    <t>4100011035</t>
  </si>
  <si>
    <t>ДВ-М-1890</t>
  </si>
  <si>
    <t>ООО «Камчаттралфлот»</t>
  </si>
  <si>
    <t>4100006691</t>
  </si>
  <si>
    <t>ДВ-М-1891</t>
  </si>
  <si>
    <t>ООО «РПЗ «Сокра»</t>
  </si>
  <si>
    <t>4102006640</t>
  </si>
  <si>
    <t>ДВ-М-1896</t>
  </si>
  <si>
    <t>ООО «Мореход»</t>
  </si>
  <si>
    <t>4100009491</t>
  </si>
  <si>
    <t>ДВ-М-1893</t>
  </si>
  <si>
    <t>Р/А «Пасифик Маркет»</t>
  </si>
  <si>
    <t>4100019242</t>
  </si>
  <si>
    <t>ДВ-М-1906</t>
  </si>
  <si>
    <t>ООО «Северная рыба»</t>
  </si>
  <si>
    <t>4105045817</t>
  </si>
  <si>
    <t>ДВ-М-1898</t>
  </si>
  <si>
    <t>ООО «ПК РКЗ»</t>
  </si>
  <si>
    <t>4100013811</t>
  </si>
  <si>
    <t>ДВ-М-1894</t>
  </si>
  <si>
    <t>ООО «Сокра-Флот»</t>
  </si>
  <si>
    <t>4102007080</t>
  </si>
  <si>
    <t>ДВ-М-1900</t>
  </si>
  <si>
    <t>ООО «Софко»</t>
  </si>
  <si>
    <t>2508044467</t>
  </si>
  <si>
    <t>ДВ-М-1901</t>
  </si>
  <si>
    <t>ООО «Сулой»</t>
  </si>
  <si>
    <t>4101077695</t>
  </si>
  <si>
    <t>ДВ-М-1902</t>
  </si>
  <si>
    <t>ООО «Сфера Марин»</t>
  </si>
  <si>
    <t>4101133011</t>
  </si>
  <si>
    <t>ДВ-М-1903</t>
  </si>
  <si>
    <t>ООО «Тертей-Флот»</t>
  </si>
  <si>
    <t>4101085833</t>
  </si>
  <si>
    <t>ДВ-М-1904</t>
  </si>
  <si>
    <t>ООО «Форк»</t>
  </si>
  <si>
    <t>4100015921</t>
  </si>
  <si>
    <t>ДВ-М-1905</t>
  </si>
  <si>
    <t>ООО «Маркуз»</t>
  </si>
  <si>
    <t>4100016925</t>
  </si>
  <si>
    <t>ДВ-М-1892</t>
  </si>
  <si>
    <t>Изъятые, нераспределенные доли/квоты</t>
  </si>
  <si>
    <t>Северо-Курильская зона</t>
  </si>
  <si>
    <t>ДВ-М-1919</t>
  </si>
  <si>
    <t>ДВ-М-1917</t>
  </si>
  <si>
    <t>ЗАО «ИНТРАРОС»</t>
  </si>
  <si>
    <t>2537008664</t>
  </si>
  <si>
    <t>ДВ-М-1909</t>
  </si>
  <si>
    <t>ЗАО «Курильский рассвет»</t>
  </si>
  <si>
    <t>6515001310</t>
  </si>
  <si>
    <t>ДВ-М-1924</t>
  </si>
  <si>
    <t>ЗАО «Сахалин Лизинг Флот»</t>
  </si>
  <si>
    <t>6509006140</t>
  </si>
  <si>
    <t>ДВ-М-1921</t>
  </si>
  <si>
    <t>ООО «Водолей»</t>
  </si>
  <si>
    <t>6509005281</t>
  </si>
  <si>
    <t>ДВ-М-1926</t>
  </si>
  <si>
    <t>ДВ-М-1914</t>
  </si>
  <si>
    <t>ДВ-М-1910</t>
  </si>
  <si>
    <t>ООО «Гранис»</t>
  </si>
  <si>
    <t>6515002391</t>
  </si>
  <si>
    <t>ДВ-М-1925</t>
  </si>
  <si>
    <t>АО «СК БСФ»</t>
  </si>
  <si>
    <t>6515000242</t>
  </si>
  <si>
    <t>ДВ-М-1923</t>
  </si>
  <si>
    <t>ДВ-М-1907</t>
  </si>
  <si>
    <t>ООО «Приморская рыболовная компания»</t>
  </si>
  <si>
    <t>6501221019</t>
  </si>
  <si>
    <t>ДВ-М-1918</t>
  </si>
  <si>
    <t>ООО «Пролив»</t>
  </si>
  <si>
    <t>6505008098</t>
  </si>
  <si>
    <t>ДВ-М-1920</t>
  </si>
  <si>
    <t>ООО «Санрайз»</t>
  </si>
  <si>
    <t>6515001694</t>
  </si>
  <si>
    <t>ДВ-М-1912</t>
  </si>
  <si>
    <t>ООО «Север»</t>
  </si>
  <si>
    <t>6501288408</t>
  </si>
  <si>
    <t>ДВ-М-1927</t>
  </si>
  <si>
    <t>ДВ-М-1916</t>
  </si>
  <si>
    <t>ООО «Тымлатский рыбокомбинат»</t>
  </si>
  <si>
    <t>8203002819</t>
  </si>
  <si>
    <t>ДВ-М-1915</t>
  </si>
  <si>
    <t>ООО «Экарма-Сахалин»</t>
  </si>
  <si>
    <t>6501270898</t>
  </si>
  <si>
    <t>ДВ-М-1922</t>
  </si>
  <si>
    <t>ООО фирма «Посейдон»</t>
  </si>
  <si>
    <t>6509013155</t>
  </si>
  <si>
    <t>ДВ-М-1908</t>
  </si>
  <si>
    <t>ООО «Морские ресурсы»</t>
  </si>
  <si>
    <t>6515001905</t>
  </si>
  <si>
    <t>ДВ-М-1913</t>
  </si>
  <si>
    <t>ДВ-М-1911</t>
  </si>
  <si>
    <t xml:space="preserve">Южно-Курильская зона </t>
  </si>
  <si>
    <t>ООО «Голубая звезда»</t>
  </si>
  <si>
    <t>6518004894</t>
  </si>
  <si>
    <t>ДВ-М-1858</t>
  </si>
  <si>
    <t>ООО «ДЕЛЬТА»</t>
  </si>
  <si>
    <t>6518002640</t>
  </si>
  <si>
    <t>ДВ-М-1857</t>
  </si>
  <si>
    <t>ООО «Прибой-Восток»</t>
  </si>
  <si>
    <t>6504018696</t>
  </si>
  <si>
    <t>ДВ-М-1856</t>
  </si>
  <si>
    <t>ДВ-М-1859</t>
  </si>
  <si>
    <t>ДВ-М-1860</t>
  </si>
  <si>
    <t>ООО ПКФ «Южно-Курильский рыбокомбинат»</t>
  </si>
  <si>
    <t>6518005270</t>
  </si>
  <si>
    <t>ДВ-М-1855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</si>
</sst>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vertical="top"/>
    </xf>
    <xf numFmtId="164" fontId="4" fillId="3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164" fontId="4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3"/>
  <sheetViews>
    <sheetView view="pageBreakPreview" topLeftCell="A11" zoomScale="68" zoomScaleNormal="100" zoomScaleSheetLayoutView="68" workbookViewId="0">
      <selection activeCell="G35" sqref="G35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27</v>
      </c>
      <c r="I14" s="24"/>
      <c r="J14" s="24"/>
    </row>
    <row r="16" spans="1:10" ht="71.25" customHeight="1" x14ac:dyDescent="0.25">
      <c r="A16" s="28" t="s">
        <v>4</v>
      </c>
      <c r="B16" s="28" t="s">
        <v>5</v>
      </c>
      <c r="C16" s="28" t="s">
        <v>6</v>
      </c>
      <c r="D16" s="29" t="s">
        <v>15</v>
      </c>
      <c r="E16" s="30"/>
      <c r="F16" s="31"/>
      <c r="G16" s="25" t="s">
        <v>18</v>
      </c>
      <c r="H16" s="26"/>
      <c r="I16" s="26"/>
      <c r="J16" s="27"/>
    </row>
    <row r="17" spans="1:12" ht="27.75" customHeight="1" x14ac:dyDescent="0.25">
      <c r="A17" s="28"/>
      <c r="B17" s="28"/>
      <c r="C17" s="28"/>
      <c r="D17" s="32"/>
      <c r="E17" s="33"/>
      <c r="F17" s="34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28"/>
      <c r="B18" s="28"/>
      <c r="C18" s="28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43347</v>
      </c>
      <c r="F20" s="16">
        <v>100</v>
      </c>
      <c r="G20" s="16" t="s">
        <v>31</v>
      </c>
      <c r="H20" s="16" t="s">
        <v>31</v>
      </c>
      <c r="I20" s="16">
        <v>100</v>
      </c>
      <c r="J20" s="16">
        <v>737</v>
      </c>
      <c r="K20" s="7"/>
      <c r="L20" s="7"/>
    </row>
    <row r="21" spans="1:12" ht="16.5" x14ac:dyDescent="0.25">
      <c r="A21" s="11"/>
      <c r="B21" s="12"/>
      <c r="C21" s="13"/>
      <c r="D21" s="14"/>
      <c r="E21" s="15"/>
      <c r="F21" s="16">
        <v>100</v>
      </c>
      <c r="G21" s="16" t="s">
        <v>31</v>
      </c>
      <c r="H21" s="16" t="s">
        <v>31</v>
      </c>
      <c r="I21" s="16">
        <v>100</v>
      </c>
      <c r="J21" s="16">
        <v>737</v>
      </c>
      <c r="K21" s="7"/>
      <c r="L21" s="7"/>
    </row>
    <row r="22" spans="1:12" ht="16.5" x14ac:dyDescent="0.25">
      <c r="A22" s="11"/>
      <c r="B22" s="12" t="s">
        <v>32</v>
      </c>
      <c r="C22" s="13"/>
      <c r="D22" s="14"/>
      <c r="E22" s="15"/>
      <c r="F22" s="16"/>
      <c r="G22" s="16" t="s">
        <v>31</v>
      </c>
      <c r="H22" s="16"/>
      <c r="I22" s="16" t="s">
        <v>31</v>
      </c>
      <c r="J22" s="18">
        <v>737</v>
      </c>
      <c r="K22" s="7"/>
      <c r="L22" s="7"/>
    </row>
    <row r="23" spans="1:12" ht="16.5" x14ac:dyDescent="0.25">
      <c r="A23" s="11"/>
      <c r="B23" s="12" t="s">
        <v>33</v>
      </c>
      <c r="C23" s="13"/>
      <c r="D23" s="14"/>
      <c r="E23" s="15"/>
      <c r="F23" s="16"/>
      <c r="G23" s="16" t="s">
        <v>31</v>
      </c>
      <c r="H23" s="16"/>
      <c r="I23" s="16" t="s">
        <v>31</v>
      </c>
      <c r="J23" s="18">
        <v>737</v>
      </c>
      <c r="K23" s="7"/>
      <c r="L23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6"/>
  <sheetViews>
    <sheetView view="pageBreakPreview" topLeftCell="A15" zoomScale="73" zoomScaleNormal="100" zoomScaleSheetLayoutView="73" workbookViewId="0">
      <selection activeCell="G22" sqref="G22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34</v>
      </c>
      <c r="I14" s="24"/>
      <c r="J14" s="24"/>
    </row>
    <row r="16" spans="1:10" ht="71.25" customHeight="1" x14ac:dyDescent="0.25">
      <c r="A16" s="28" t="s">
        <v>4</v>
      </c>
      <c r="B16" s="28" t="s">
        <v>5</v>
      </c>
      <c r="C16" s="28" t="s">
        <v>6</v>
      </c>
      <c r="D16" s="29" t="s">
        <v>15</v>
      </c>
      <c r="E16" s="30"/>
      <c r="F16" s="31"/>
      <c r="G16" s="25" t="s">
        <v>18</v>
      </c>
      <c r="H16" s="26"/>
      <c r="I16" s="26"/>
      <c r="J16" s="27"/>
    </row>
    <row r="17" spans="1:12" ht="27.75" customHeight="1" x14ac:dyDescent="0.25">
      <c r="A17" s="28"/>
      <c r="B17" s="28"/>
      <c r="C17" s="28"/>
      <c r="D17" s="32"/>
      <c r="E17" s="33"/>
      <c r="F17" s="34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28"/>
      <c r="B18" s="28"/>
      <c r="C18" s="28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35</v>
      </c>
      <c r="C20" s="13" t="s">
        <v>36</v>
      </c>
      <c r="D20" s="14" t="s">
        <v>37</v>
      </c>
      <c r="E20" s="15">
        <v>43347</v>
      </c>
      <c r="F20" s="16">
        <v>1.5289999999999999</v>
      </c>
      <c r="G20" s="16" t="s">
        <v>31</v>
      </c>
      <c r="H20" s="16" t="s">
        <v>31</v>
      </c>
      <c r="I20" s="16">
        <v>1.5289999999999999</v>
      </c>
      <c r="J20" s="16">
        <v>15.250999999999999</v>
      </c>
      <c r="K20" s="7"/>
      <c r="L20" s="7"/>
    </row>
    <row r="21" spans="1:12" ht="16.5" x14ac:dyDescent="0.25">
      <c r="A21" s="11">
        <v>2</v>
      </c>
      <c r="B21" s="12" t="s">
        <v>38</v>
      </c>
      <c r="C21" s="13" t="s">
        <v>39</v>
      </c>
      <c r="D21" s="14" t="s">
        <v>40</v>
      </c>
      <c r="E21" s="15">
        <v>43347</v>
      </c>
      <c r="F21" s="16">
        <v>0.28599999999999998</v>
      </c>
      <c r="G21" s="16">
        <v>0.28599999999999998</v>
      </c>
      <c r="H21" s="16">
        <v>3.423</v>
      </c>
      <c r="I21" s="16" t="s">
        <v>31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41</v>
      </c>
      <c r="C22" s="13" t="s">
        <v>42</v>
      </c>
      <c r="D22" s="14" t="s">
        <v>43</v>
      </c>
      <c r="E22" s="15">
        <v>43347</v>
      </c>
      <c r="F22" s="16">
        <v>0.18099999999999999</v>
      </c>
      <c r="G22" s="16" t="s">
        <v>31</v>
      </c>
      <c r="H22" s="16" t="s">
        <v>31</v>
      </c>
      <c r="I22" s="16">
        <v>0.18099999999999999</v>
      </c>
      <c r="J22" s="16">
        <v>1.8049999999999999</v>
      </c>
      <c r="K22" s="7"/>
      <c r="L22" s="7"/>
    </row>
    <row r="23" spans="1:12" ht="16.5" x14ac:dyDescent="0.25">
      <c r="A23" s="11">
        <v>4</v>
      </c>
      <c r="B23" s="12" t="s">
        <v>28</v>
      </c>
      <c r="C23" s="13" t="s">
        <v>29</v>
      </c>
      <c r="D23" s="14" t="s">
        <v>44</v>
      </c>
      <c r="E23" s="15">
        <v>43347</v>
      </c>
      <c r="F23" s="16">
        <v>98.004000000000005</v>
      </c>
      <c r="G23" s="16" t="s">
        <v>31</v>
      </c>
      <c r="H23" s="16" t="s">
        <v>31</v>
      </c>
      <c r="I23" s="16">
        <v>98.004000000000005</v>
      </c>
      <c r="J23" s="16">
        <v>977.52099999999996</v>
      </c>
      <c r="K23" s="7"/>
      <c r="L23" s="7"/>
    </row>
    <row r="24" spans="1:12" ht="16.5" x14ac:dyDescent="0.25">
      <c r="A24" s="11"/>
      <c r="B24" s="12"/>
      <c r="C24" s="13"/>
      <c r="D24" s="14"/>
      <c r="E24" s="15"/>
      <c r="F24" s="16">
        <v>100</v>
      </c>
      <c r="G24" s="16">
        <v>0.28599999999999998</v>
      </c>
      <c r="H24" s="16">
        <v>3.423</v>
      </c>
      <c r="I24" s="16">
        <v>99.713999999999999</v>
      </c>
      <c r="J24" s="16">
        <v>994.577</v>
      </c>
      <c r="K24" s="7"/>
      <c r="L24" s="7"/>
    </row>
    <row r="25" spans="1:12" ht="16.5" x14ac:dyDescent="0.25">
      <c r="A25" s="11"/>
      <c r="B25" s="12" t="s">
        <v>32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18">
        <v>998</v>
      </c>
      <c r="K25" s="7"/>
      <c r="L25" s="7"/>
    </row>
    <row r="26" spans="1:12" ht="16.5" x14ac:dyDescent="0.25">
      <c r="A26" s="11"/>
      <c r="B26" s="12" t="s">
        <v>33</v>
      </c>
      <c r="C26" s="13"/>
      <c r="D26" s="14"/>
      <c r="E26" s="15"/>
      <c r="F26" s="16"/>
      <c r="G26" s="16" t="s">
        <v>31</v>
      </c>
      <c r="H26" s="16"/>
      <c r="I26" s="16" t="s">
        <v>31</v>
      </c>
      <c r="J26" s="18">
        <v>998</v>
      </c>
      <c r="K26" s="7"/>
      <c r="L26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6"/>
  <sheetViews>
    <sheetView tabSelected="1" topLeftCell="A37" zoomScale="60" zoomScaleNormal="60" zoomScaleSheetLayoutView="100" workbookViewId="0">
      <selection activeCell="L45" sqref="L45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45</v>
      </c>
      <c r="I14" s="24"/>
      <c r="J14" s="24"/>
    </row>
    <row r="16" spans="1:10" ht="71.25" customHeight="1" x14ac:dyDescent="0.25">
      <c r="A16" s="28" t="s">
        <v>4</v>
      </c>
      <c r="B16" s="28" t="s">
        <v>5</v>
      </c>
      <c r="C16" s="28" t="s">
        <v>6</v>
      </c>
      <c r="D16" s="29" t="s">
        <v>15</v>
      </c>
      <c r="E16" s="30"/>
      <c r="F16" s="31"/>
      <c r="G16" s="25" t="s">
        <v>18</v>
      </c>
      <c r="H16" s="26"/>
      <c r="I16" s="26"/>
      <c r="J16" s="27"/>
    </row>
    <row r="17" spans="1:12" ht="27.75" customHeight="1" x14ac:dyDescent="0.25">
      <c r="A17" s="28"/>
      <c r="B17" s="28"/>
      <c r="C17" s="28"/>
      <c r="D17" s="32"/>
      <c r="E17" s="33"/>
      <c r="F17" s="34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28"/>
      <c r="B18" s="28"/>
      <c r="C18" s="28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33" x14ac:dyDescent="0.25">
      <c r="A20" s="11">
        <v>1</v>
      </c>
      <c r="B20" s="12" t="s">
        <v>46</v>
      </c>
      <c r="C20" s="13" t="s">
        <v>47</v>
      </c>
      <c r="D20" s="14" t="s">
        <v>48</v>
      </c>
      <c r="E20" s="15">
        <v>43347</v>
      </c>
      <c r="F20" s="16">
        <v>4.8000000000000001E-2</v>
      </c>
      <c r="G20" s="16">
        <v>4.8000000000000001E-2</v>
      </c>
      <c r="H20" s="16">
        <v>2.7650000000000001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49</v>
      </c>
      <c r="C21" s="13" t="s">
        <v>50</v>
      </c>
      <c r="D21" s="14" t="s">
        <v>51</v>
      </c>
      <c r="E21" s="15">
        <v>43350</v>
      </c>
      <c r="F21" s="16">
        <v>0.14499999999999999</v>
      </c>
      <c r="G21" s="22" t="s">
        <v>31</v>
      </c>
      <c r="H21" s="22" t="s">
        <v>31</v>
      </c>
      <c r="I21" s="22" t="s">
        <v>31</v>
      </c>
      <c r="J21" s="16">
        <v>6.96</v>
      </c>
      <c r="K21" s="7"/>
      <c r="L21" s="7"/>
    </row>
    <row r="22" spans="1:12" ht="16.5" x14ac:dyDescent="0.25">
      <c r="A22" s="11">
        <v>3</v>
      </c>
      <c r="B22" s="12" t="s">
        <v>52</v>
      </c>
      <c r="C22" s="13" t="s">
        <v>53</v>
      </c>
      <c r="D22" s="14" t="s">
        <v>54</v>
      </c>
      <c r="E22" s="15">
        <v>43346</v>
      </c>
      <c r="F22" s="16">
        <v>4.8000000000000001E-2</v>
      </c>
      <c r="G22" s="16">
        <v>4.8000000000000001E-2</v>
      </c>
      <c r="H22" s="16">
        <v>2.7650000000000001</v>
      </c>
      <c r="I22" s="16" t="s">
        <v>31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55</v>
      </c>
      <c r="C23" s="13" t="s">
        <v>56</v>
      </c>
      <c r="D23" s="14" t="s">
        <v>57</v>
      </c>
      <c r="E23" s="15">
        <v>43347</v>
      </c>
      <c r="F23" s="16">
        <v>0.08</v>
      </c>
      <c r="G23" s="16">
        <v>0.08</v>
      </c>
      <c r="H23" s="16">
        <v>4.6079999999999997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58</v>
      </c>
      <c r="C24" s="13" t="s">
        <v>59</v>
      </c>
      <c r="D24" s="14" t="s">
        <v>60</v>
      </c>
      <c r="E24" s="15">
        <v>43347</v>
      </c>
      <c r="F24" s="16">
        <v>3.4000000000000002E-2</v>
      </c>
      <c r="G24" s="16">
        <v>3.4000000000000002E-2</v>
      </c>
      <c r="H24" s="16">
        <v>1.958</v>
      </c>
      <c r="I24" s="16" t="s">
        <v>31</v>
      </c>
      <c r="J24" s="16" t="s">
        <v>31</v>
      </c>
      <c r="K24" s="7"/>
      <c r="L24" s="7"/>
    </row>
    <row r="25" spans="1:12" ht="16.5" x14ac:dyDescent="0.25">
      <c r="A25" s="11">
        <v>6</v>
      </c>
      <c r="B25" s="12" t="s">
        <v>61</v>
      </c>
      <c r="C25" s="13" t="s">
        <v>62</v>
      </c>
      <c r="D25" s="14" t="s">
        <v>63</v>
      </c>
      <c r="E25" s="15">
        <v>43347</v>
      </c>
      <c r="F25" s="16">
        <v>0.871</v>
      </c>
      <c r="G25" s="16">
        <v>0.871</v>
      </c>
      <c r="H25" s="16">
        <v>50.168999999999997</v>
      </c>
      <c r="I25" s="16" t="s">
        <v>31</v>
      </c>
      <c r="J25" s="16" t="s">
        <v>31</v>
      </c>
      <c r="K25" s="7"/>
      <c r="L25" s="7"/>
    </row>
    <row r="26" spans="1:12" ht="16.5" x14ac:dyDescent="0.25">
      <c r="A26" s="11">
        <v>7</v>
      </c>
      <c r="B26" s="12" t="s">
        <v>64</v>
      </c>
      <c r="C26" s="13" t="s">
        <v>65</v>
      </c>
      <c r="D26" s="14" t="s">
        <v>66</v>
      </c>
      <c r="E26" s="15">
        <v>43341</v>
      </c>
      <c r="F26" s="16">
        <v>2.3E-2</v>
      </c>
      <c r="G26" s="16" t="s">
        <v>31</v>
      </c>
      <c r="H26" s="16" t="s">
        <v>31</v>
      </c>
      <c r="I26" s="16">
        <v>2.3E-2</v>
      </c>
      <c r="J26" s="16">
        <v>1.1040000000000001</v>
      </c>
      <c r="K26" s="7"/>
      <c r="L26" s="7"/>
    </row>
    <row r="27" spans="1:12" ht="16.5" x14ac:dyDescent="0.25">
      <c r="A27" s="11">
        <v>8</v>
      </c>
      <c r="B27" s="12" t="s">
        <v>67</v>
      </c>
      <c r="C27" s="13" t="s">
        <v>68</v>
      </c>
      <c r="D27" s="14" t="s">
        <v>69</v>
      </c>
      <c r="E27" s="15">
        <v>43347</v>
      </c>
      <c r="F27" s="16">
        <v>2.9000000000000001E-2</v>
      </c>
      <c r="G27" s="16" t="s">
        <v>31</v>
      </c>
      <c r="H27" s="16" t="s">
        <v>31</v>
      </c>
      <c r="I27" s="16">
        <v>2.9000000000000001E-2</v>
      </c>
      <c r="J27" s="16">
        <v>1.3919999999999999</v>
      </c>
      <c r="K27" s="7"/>
      <c r="L27" s="7"/>
    </row>
    <row r="28" spans="1:12" ht="16.5" x14ac:dyDescent="0.25">
      <c r="A28" s="11">
        <v>9</v>
      </c>
      <c r="B28" s="12" t="s">
        <v>70</v>
      </c>
      <c r="C28" s="13" t="s">
        <v>71</v>
      </c>
      <c r="D28" s="14" t="s">
        <v>72</v>
      </c>
      <c r="E28" s="15">
        <v>43347</v>
      </c>
      <c r="F28" s="16">
        <v>3.1E-2</v>
      </c>
      <c r="G28" s="16">
        <v>3.1E-2</v>
      </c>
      <c r="H28" s="16">
        <v>1.786</v>
      </c>
      <c r="I28" s="16" t="s">
        <v>31</v>
      </c>
      <c r="J28" s="16" t="s">
        <v>31</v>
      </c>
      <c r="K28" s="7"/>
      <c r="L28" s="7"/>
    </row>
    <row r="29" spans="1:12" ht="16.5" x14ac:dyDescent="0.25">
      <c r="A29" s="11">
        <v>10</v>
      </c>
      <c r="B29" s="12" t="s">
        <v>73</v>
      </c>
      <c r="C29" s="13" t="s">
        <v>74</v>
      </c>
      <c r="D29" s="14" t="s">
        <v>75</v>
      </c>
      <c r="E29" s="15">
        <v>43347</v>
      </c>
      <c r="F29" s="16">
        <v>4.5999999999999999E-2</v>
      </c>
      <c r="G29" s="16">
        <v>4.5999999999999999E-2</v>
      </c>
      <c r="H29" s="16">
        <v>2.65</v>
      </c>
      <c r="I29" s="16" t="s">
        <v>31</v>
      </c>
      <c r="J29" s="16" t="s">
        <v>31</v>
      </c>
      <c r="K29" s="7"/>
      <c r="L29" s="7"/>
    </row>
    <row r="30" spans="1:12" ht="16.5" x14ac:dyDescent="0.25">
      <c r="A30" s="11">
        <v>11</v>
      </c>
      <c r="B30" s="12" t="s">
        <v>76</v>
      </c>
      <c r="C30" s="13" t="s">
        <v>77</v>
      </c>
      <c r="D30" s="14" t="s">
        <v>78</v>
      </c>
      <c r="E30" s="15">
        <v>43341</v>
      </c>
      <c r="F30" s="16">
        <v>0.437</v>
      </c>
      <c r="G30" s="16" t="s">
        <v>31</v>
      </c>
      <c r="H30" s="16" t="s">
        <v>31</v>
      </c>
      <c r="I30" s="16">
        <v>0.437</v>
      </c>
      <c r="J30" s="16">
        <v>20.975999999999999</v>
      </c>
      <c r="K30" s="7"/>
      <c r="L30" s="7"/>
    </row>
    <row r="31" spans="1:12" ht="16.5" x14ac:dyDescent="0.25">
      <c r="A31" s="11">
        <v>12</v>
      </c>
      <c r="B31" s="12" t="s">
        <v>79</v>
      </c>
      <c r="C31" s="13" t="s">
        <v>80</v>
      </c>
      <c r="D31" s="14" t="s">
        <v>81</v>
      </c>
      <c r="E31" s="15">
        <v>43347</v>
      </c>
      <c r="F31" s="16">
        <v>2.6859999999999999</v>
      </c>
      <c r="G31" s="16" t="s">
        <v>31</v>
      </c>
      <c r="H31" s="16" t="s">
        <v>31</v>
      </c>
      <c r="I31" s="16">
        <v>2.6859999999999999</v>
      </c>
      <c r="J31" s="20">
        <f>128.925-0.001</f>
        <v>128.92400000000001</v>
      </c>
      <c r="K31" s="7"/>
      <c r="L31" s="7"/>
    </row>
    <row r="32" spans="1:12" ht="16.5" x14ac:dyDescent="0.25">
      <c r="A32" s="11">
        <v>13</v>
      </c>
      <c r="B32" s="12" t="s">
        <v>82</v>
      </c>
      <c r="C32" s="13" t="s">
        <v>83</v>
      </c>
      <c r="D32" s="14" t="s">
        <v>84</v>
      </c>
      <c r="E32" s="15">
        <v>43347</v>
      </c>
      <c r="F32" s="16">
        <v>0.125</v>
      </c>
      <c r="G32" s="16">
        <v>0.125</v>
      </c>
      <c r="H32" s="16">
        <v>7.2</v>
      </c>
      <c r="I32" s="16" t="s">
        <v>31</v>
      </c>
      <c r="J32" s="16" t="s">
        <v>31</v>
      </c>
      <c r="K32" s="7"/>
      <c r="L32" s="7"/>
    </row>
    <row r="33" spans="1:12" ht="16.5" x14ac:dyDescent="0.25">
      <c r="A33" s="11">
        <v>14</v>
      </c>
      <c r="B33" s="12" t="s">
        <v>85</v>
      </c>
      <c r="C33" s="13" t="s">
        <v>86</v>
      </c>
      <c r="D33" s="14" t="s">
        <v>87</v>
      </c>
      <c r="E33" s="15">
        <v>43347</v>
      </c>
      <c r="F33" s="16">
        <v>0.377</v>
      </c>
      <c r="G33" s="16">
        <v>0.377</v>
      </c>
      <c r="H33" s="16">
        <v>21.715</v>
      </c>
      <c r="I33" s="16" t="s">
        <v>31</v>
      </c>
      <c r="J33" s="16" t="s">
        <v>31</v>
      </c>
      <c r="K33" s="7"/>
      <c r="L33" s="7"/>
    </row>
    <row r="34" spans="1:12" ht="33" x14ac:dyDescent="0.25">
      <c r="A34" s="11">
        <v>15</v>
      </c>
      <c r="B34" s="12" t="s">
        <v>88</v>
      </c>
      <c r="C34" s="13" t="s">
        <v>89</v>
      </c>
      <c r="D34" s="14" t="s">
        <v>90</v>
      </c>
      <c r="E34" s="15">
        <v>43347</v>
      </c>
      <c r="F34" s="16">
        <v>1.4999999999999999E-2</v>
      </c>
      <c r="G34" s="16">
        <v>1.4999999999999999E-2</v>
      </c>
      <c r="H34" s="16">
        <v>0.86399999999999999</v>
      </c>
      <c r="I34" s="16" t="s">
        <v>31</v>
      </c>
      <c r="J34" s="16" t="s">
        <v>31</v>
      </c>
      <c r="K34" s="7"/>
      <c r="L34" s="7"/>
    </row>
    <row r="35" spans="1:12" ht="33" x14ac:dyDescent="0.25">
      <c r="A35" s="11">
        <v>16</v>
      </c>
      <c r="B35" s="12" t="s">
        <v>91</v>
      </c>
      <c r="C35" s="13" t="s">
        <v>92</v>
      </c>
      <c r="D35" s="14" t="s">
        <v>93</v>
      </c>
      <c r="E35" s="15">
        <v>43347</v>
      </c>
      <c r="F35" s="16">
        <v>0.03</v>
      </c>
      <c r="G35" s="16">
        <v>0.03</v>
      </c>
      <c r="H35" s="16">
        <v>1.728</v>
      </c>
      <c r="I35" s="16" t="s">
        <v>31</v>
      </c>
      <c r="J35" s="16" t="s">
        <v>31</v>
      </c>
      <c r="K35" s="7"/>
      <c r="L35" s="7"/>
    </row>
    <row r="36" spans="1:12" ht="16.5" x14ac:dyDescent="0.25">
      <c r="A36" s="11">
        <v>17</v>
      </c>
      <c r="B36" s="12" t="s">
        <v>94</v>
      </c>
      <c r="C36" s="13" t="s">
        <v>95</v>
      </c>
      <c r="D36" s="14" t="s">
        <v>96</v>
      </c>
      <c r="E36" s="15">
        <v>43347</v>
      </c>
      <c r="F36" s="16">
        <v>2.5000000000000001E-2</v>
      </c>
      <c r="G36" s="16">
        <v>2.5000000000000001E-2</v>
      </c>
      <c r="H36" s="16">
        <v>1.44</v>
      </c>
      <c r="I36" s="16" t="s">
        <v>31</v>
      </c>
      <c r="J36" s="16" t="s">
        <v>31</v>
      </c>
      <c r="K36" s="7"/>
      <c r="L36" s="7"/>
    </row>
    <row r="37" spans="1:12" ht="16.5" x14ac:dyDescent="0.25">
      <c r="A37" s="11">
        <v>18</v>
      </c>
      <c r="B37" s="12" t="s">
        <v>97</v>
      </c>
      <c r="C37" s="13" t="s">
        <v>98</v>
      </c>
      <c r="D37" s="14" t="s">
        <v>99</v>
      </c>
      <c r="E37" s="15">
        <v>43347</v>
      </c>
      <c r="F37" s="16">
        <v>0.13</v>
      </c>
      <c r="G37" s="16">
        <v>0.13</v>
      </c>
      <c r="H37" s="16">
        <v>7.4880000000000004</v>
      </c>
      <c r="I37" s="16" t="s">
        <v>31</v>
      </c>
      <c r="J37" s="16" t="s">
        <v>31</v>
      </c>
      <c r="K37" s="7"/>
      <c r="L37" s="7"/>
    </row>
    <row r="38" spans="1:12" ht="16.5" x14ac:dyDescent="0.25">
      <c r="A38" s="11">
        <v>19</v>
      </c>
      <c r="B38" s="12" t="s">
        <v>100</v>
      </c>
      <c r="C38" s="13" t="s">
        <v>101</v>
      </c>
      <c r="D38" s="14" t="s">
        <v>102</v>
      </c>
      <c r="E38" s="15">
        <v>43347</v>
      </c>
      <c r="F38" s="16">
        <v>8.7999999999999995E-2</v>
      </c>
      <c r="G38" s="16">
        <v>8.7999999999999995E-2</v>
      </c>
      <c r="H38" s="16">
        <v>5.069</v>
      </c>
      <c r="I38" s="16" t="s">
        <v>31</v>
      </c>
      <c r="J38" s="16" t="s">
        <v>31</v>
      </c>
      <c r="K38" s="7"/>
      <c r="L38" s="7"/>
    </row>
    <row r="39" spans="1:12" ht="16.5" x14ac:dyDescent="0.25">
      <c r="A39" s="11">
        <v>20</v>
      </c>
      <c r="B39" s="12" t="s">
        <v>103</v>
      </c>
      <c r="C39" s="13" t="s">
        <v>104</v>
      </c>
      <c r="D39" s="14" t="s">
        <v>105</v>
      </c>
      <c r="E39" s="15">
        <v>43347</v>
      </c>
      <c r="F39" s="16">
        <v>7.1999999999999995E-2</v>
      </c>
      <c r="G39" s="16">
        <v>7.1999999999999995E-2</v>
      </c>
      <c r="H39" s="16">
        <v>4.1470000000000002</v>
      </c>
      <c r="I39" s="16" t="s">
        <v>31</v>
      </c>
      <c r="J39" s="16" t="s">
        <v>31</v>
      </c>
      <c r="K39" s="7"/>
      <c r="L39" s="7"/>
    </row>
    <row r="40" spans="1:12" ht="33" x14ac:dyDescent="0.25">
      <c r="A40" s="11">
        <v>21</v>
      </c>
      <c r="B40" s="12" t="s">
        <v>106</v>
      </c>
      <c r="C40" s="13" t="s">
        <v>107</v>
      </c>
      <c r="D40" s="14" t="s">
        <v>108</v>
      </c>
      <c r="E40" s="15">
        <v>43347</v>
      </c>
      <c r="F40" s="16">
        <v>0.79900000000000004</v>
      </c>
      <c r="G40" s="16">
        <v>0.79900000000000004</v>
      </c>
      <c r="H40" s="16">
        <v>46.021000000000001</v>
      </c>
      <c r="I40" s="16" t="s">
        <v>31</v>
      </c>
      <c r="J40" s="16" t="s">
        <v>31</v>
      </c>
      <c r="K40" s="7"/>
      <c r="L40" s="7"/>
    </row>
    <row r="41" spans="1:12" ht="16.5" x14ac:dyDescent="0.25">
      <c r="A41" s="11">
        <v>22</v>
      </c>
      <c r="B41" s="12" t="s">
        <v>109</v>
      </c>
      <c r="C41" s="13" t="s">
        <v>110</v>
      </c>
      <c r="D41" s="14" t="s">
        <v>111</v>
      </c>
      <c r="E41" s="15">
        <v>43347</v>
      </c>
      <c r="F41" s="16">
        <v>0.51600000000000001</v>
      </c>
      <c r="G41" s="16" t="s">
        <v>31</v>
      </c>
      <c r="H41" s="16" t="s">
        <v>31</v>
      </c>
      <c r="I41" s="16">
        <v>0.51600000000000001</v>
      </c>
      <c r="J41" s="16">
        <v>24.766999999999999</v>
      </c>
      <c r="K41" s="7"/>
      <c r="L41" s="7"/>
    </row>
    <row r="42" spans="1:12" ht="16.5" x14ac:dyDescent="0.25">
      <c r="A42" s="11">
        <v>23</v>
      </c>
      <c r="B42" s="12" t="s">
        <v>38</v>
      </c>
      <c r="C42" s="13" t="s">
        <v>39</v>
      </c>
      <c r="D42" s="14" t="s">
        <v>112</v>
      </c>
      <c r="E42" s="15">
        <v>43347</v>
      </c>
      <c r="F42" s="16">
        <v>4.7E-2</v>
      </c>
      <c r="G42" s="16">
        <v>4.7E-2</v>
      </c>
      <c r="H42" s="16">
        <v>2.7069999999999999</v>
      </c>
      <c r="I42" s="16" t="s">
        <v>31</v>
      </c>
      <c r="J42" s="16" t="s">
        <v>31</v>
      </c>
      <c r="K42" s="7"/>
      <c r="L42" s="7"/>
    </row>
    <row r="43" spans="1:12" ht="16.5" x14ac:dyDescent="0.25">
      <c r="A43" s="11">
        <v>24</v>
      </c>
      <c r="B43" s="12" t="s">
        <v>28</v>
      </c>
      <c r="C43" s="13" t="s">
        <v>29</v>
      </c>
      <c r="D43" s="14" t="s">
        <v>113</v>
      </c>
      <c r="E43" s="15">
        <v>43347</v>
      </c>
      <c r="F43" s="16">
        <v>78.611999999999995</v>
      </c>
      <c r="G43" s="16" t="s">
        <v>31</v>
      </c>
      <c r="H43" s="16" t="s">
        <v>31</v>
      </c>
      <c r="I43" s="16">
        <v>78.611999999999995</v>
      </c>
      <c r="J43" s="20">
        <f>3773.295-0.001</f>
        <v>3773.2939999999999</v>
      </c>
      <c r="K43" s="7"/>
      <c r="L43" s="7"/>
    </row>
    <row r="44" spans="1:12" ht="16.5" x14ac:dyDescent="0.25">
      <c r="A44" s="11">
        <v>25</v>
      </c>
      <c r="B44" s="12" t="s">
        <v>114</v>
      </c>
      <c r="C44" s="13" t="s">
        <v>115</v>
      </c>
      <c r="D44" s="14" t="s">
        <v>116</v>
      </c>
      <c r="E44" s="15">
        <v>43347</v>
      </c>
      <c r="F44" s="16">
        <v>0.98599999999999999</v>
      </c>
      <c r="G44" s="16">
        <v>0.98599999999999999</v>
      </c>
      <c r="H44" s="16">
        <v>56.792000000000002</v>
      </c>
      <c r="I44" s="16" t="s">
        <v>31</v>
      </c>
      <c r="J44" s="16" t="s">
        <v>31</v>
      </c>
      <c r="K44" s="7"/>
      <c r="L44" s="7"/>
    </row>
    <row r="45" spans="1:12" ht="16.5" x14ac:dyDescent="0.25">
      <c r="A45" s="11">
        <v>26</v>
      </c>
      <c r="B45" s="12" t="s">
        <v>117</v>
      </c>
      <c r="C45" s="13" t="s">
        <v>118</v>
      </c>
      <c r="D45" s="14" t="s">
        <v>119</v>
      </c>
      <c r="E45" s="15">
        <v>43343</v>
      </c>
      <c r="F45" s="16">
        <v>0.57199999999999995</v>
      </c>
      <c r="G45" s="16" t="s">
        <v>31</v>
      </c>
      <c r="H45" s="16" t="s">
        <v>31</v>
      </c>
      <c r="I45" s="16">
        <v>0.57199999999999995</v>
      </c>
      <c r="J45" s="16">
        <v>27.454999999999998</v>
      </c>
      <c r="K45" s="7"/>
      <c r="L45" s="7"/>
    </row>
    <row r="46" spans="1:12" ht="16.5" x14ac:dyDescent="0.25">
      <c r="A46" s="11">
        <v>27</v>
      </c>
      <c r="B46" s="12" t="s">
        <v>120</v>
      </c>
      <c r="C46" s="13" t="s">
        <v>121</v>
      </c>
      <c r="D46" s="14" t="s">
        <v>122</v>
      </c>
      <c r="E46" s="15">
        <v>43347</v>
      </c>
      <c r="F46" s="16">
        <v>0.188</v>
      </c>
      <c r="G46" s="16">
        <v>0.188</v>
      </c>
      <c r="H46" s="16">
        <v>10.829000000000001</v>
      </c>
      <c r="I46" s="16" t="s">
        <v>31</v>
      </c>
      <c r="J46" s="16" t="s">
        <v>31</v>
      </c>
      <c r="K46" s="7"/>
      <c r="L46" s="7"/>
    </row>
    <row r="47" spans="1:12" ht="16.5" x14ac:dyDescent="0.25">
      <c r="A47" s="11">
        <v>28</v>
      </c>
      <c r="B47" s="12" t="s">
        <v>123</v>
      </c>
      <c r="C47" s="13" t="s">
        <v>124</v>
      </c>
      <c r="D47" s="14" t="s">
        <v>125</v>
      </c>
      <c r="E47" s="15">
        <v>43347</v>
      </c>
      <c r="F47" s="16">
        <v>0.04</v>
      </c>
      <c r="G47" s="16">
        <v>0.04</v>
      </c>
      <c r="H47" s="16">
        <v>2.3039999999999998</v>
      </c>
      <c r="I47" s="16" t="s">
        <v>31</v>
      </c>
      <c r="J47" s="16" t="s">
        <v>31</v>
      </c>
      <c r="K47" s="7"/>
      <c r="L47" s="7"/>
    </row>
    <row r="48" spans="1:12" ht="16.5" x14ac:dyDescent="0.25">
      <c r="A48" s="11">
        <v>29</v>
      </c>
      <c r="B48" s="12" t="s">
        <v>126</v>
      </c>
      <c r="C48" s="13" t="s">
        <v>127</v>
      </c>
      <c r="D48" s="14" t="s">
        <v>128</v>
      </c>
      <c r="E48" s="15">
        <v>43347</v>
      </c>
      <c r="F48" s="16">
        <v>0.66800000000000004</v>
      </c>
      <c r="G48" s="16">
        <v>0.66800000000000004</v>
      </c>
      <c r="H48" s="16">
        <v>38.475999999999999</v>
      </c>
      <c r="I48" s="16" t="s">
        <v>31</v>
      </c>
      <c r="J48" s="16" t="s">
        <v>31</v>
      </c>
      <c r="K48" s="7"/>
      <c r="L48" s="7"/>
    </row>
    <row r="49" spans="1:12" ht="16.5" x14ac:dyDescent="0.25">
      <c r="A49" s="11">
        <v>30</v>
      </c>
      <c r="B49" s="12" t="s">
        <v>129</v>
      </c>
      <c r="C49" s="13" t="s">
        <v>130</v>
      </c>
      <c r="D49" s="14" t="s">
        <v>131</v>
      </c>
      <c r="E49" s="15">
        <v>43347</v>
      </c>
      <c r="F49" s="16">
        <v>0.90700000000000003</v>
      </c>
      <c r="G49" s="16">
        <v>0.90700000000000003</v>
      </c>
      <c r="H49" s="16">
        <v>52.241999999999997</v>
      </c>
      <c r="I49" s="16" t="s">
        <v>31</v>
      </c>
      <c r="J49" s="16" t="s">
        <v>31</v>
      </c>
      <c r="K49" s="7"/>
      <c r="L49" s="7"/>
    </row>
    <row r="50" spans="1:12" ht="16.5" x14ac:dyDescent="0.25">
      <c r="A50" s="11">
        <v>31</v>
      </c>
      <c r="B50" s="12" t="s">
        <v>132</v>
      </c>
      <c r="C50" s="13" t="s">
        <v>133</v>
      </c>
      <c r="D50" s="14" t="s">
        <v>134</v>
      </c>
      <c r="E50" s="15">
        <v>43350</v>
      </c>
      <c r="F50" s="16">
        <v>0.127</v>
      </c>
      <c r="G50" s="16" t="s">
        <v>31</v>
      </c>
      <c r="H50" s="16" t="s">
        <v>31</v>
      </c>
      <c r="I50" s="16">
        <v>0.127</v>
      </c>
      <c r="J50" s="16">
        <v>6.0960000000000001</v>
      </c>
      <c r="K50" s="7"/>
      <c r="L50" s="7"/>
    </row>
    <row r="51" spans="1:12" ht="16.5" x14ac:dyDescent="0.25">
      <c r="A51" s="11">
        <v>32</v>
      </c>
      <c r="B51" s="12" t="s">
        <v>135</v>
      </c>
      <c r="C51" s="13" t="s">
        <v>136</v>
      </c>
      <c r="D51" s="14" t="s">
        <v>137</v>
      </c>
      <c r="E51" s="15">
        <v>43347</v>
      </c>
      <c r="F51" s="16">
        <v>0.41799999999999998</v>
      </c>
      <c r="G51" s="16">
        <v>0.41799999999999998</v>
      </c>
      <c r="H51" s="16">
        <v>24.076000000000001</v>
      </c>
      <c r="I51" s="16" t="s">
        <v>31</v>
      </c>
      <c r="J51" s="16" t="s">
        <v>31</v>
      </c>
      <c r="K51" s="7"/>
      <c r="L51" s="7"/>
    </row>
    <row r="52" spans="1:12" ht="16.5" x14ac:dyDescent="0.25">
      <c r="A52" s="11">
        <v>33</v>
      </c>
      <c r="B52" s="12" t="s">
        <v>138</v>
      </c>
      <c r="C52" s="13" t="s">
        <v>139</v>
      </c>
      <c r="D52" s="14" t="s">
        <v>140</v>
      </c>
      <c r="E52" s="15">
        <v>43347</v>
      </c>
      <c r="F52" s="16">
        <v>6.5000000000000002E-2</v>
      </c>
      <c r="G52" s="16">
        <v>6.5000000000000002E-2</v>
      </c>
      <c r="H52" s="16">
        <v>3.7440000000000002</v>
      </c>
      <c r="I52" s="16" t="s">
        <v>31</v>
      </c>
      <c r="J52" s="16" t="s">
        <v>31</v>
      </c>
      <c r="K52" s="7"/>
      <c r="L52" s="7"/>
    </row>
    <row r="53" spans="1:12" ht="16.5" x14ac:dyDescent="0.25">
      <c r="A53" s="11">
        <v>34</v>
      </c>
      <c r="B53" s="12" t="s">
        <v>141</v>
      </c>
      <c r="C53" s="13" t="s">
        <v>142</v>
      </c>
      <c r="D53" s="14" t="s">
        <v>143</v>
      </c>
      <c r="E53" s="15">
        <v>43347</v>
      </c>
      <c r="F53" s="16">
        <v>0.39900000000000002</v>
      </c>
      <c r="G53" s="16">
        <v>0.39900000000000002</v>
      </c>
      <c r="H53" s="16">
        <v>22.981999999999999</v>
      </c>
      <c r="I53" s="16" t="s">
        <v>31</v>
      </c>
      <c r="J53" s="16" t="s">
        <v>31</v>
      </c>
      <c r="K53" s="7"/>
      <c r="L53" s="7"/>
    </row>
    <row r="54" spans="1:12" ht="16.5" x14ac:dyDescent="0.25">
      <c r="A54" s="11">
        <v>35</v>
      </c>
      <c r="B54" s="12" t="s">
        <v>144</v>
      </c>
      <c r="C54" s="13" t="s">
        <v>145</v>
      </c>
      <c r="D54" s="14" t="s">
        <v>146</v>
      </c>
      <c r="E54" s="15">
        <v>43347</v>
      </c>
      <c r="F54" s="16">
        <v>2.3780000000000001</v>
      </c>
      <c r="G54" s="16">
        <v>2.3780000000000001</v>
      </c>
      <c r="H54" s="16">
        <v>136.97</v>
      </c>
      <c r="I54" s="16" t="s">
        <v>31</v>
      </c>
      <c r="J54" s="16" t="s">
        <v>31</v>
      </c>
      <c r="K54" s="7"/>
      <c r="L54" s="7"/>
    </row>
    <row r="55" spans="1:12" ht="16.5" x14ac:dyDescent="0.25">
      <c r="A55" s="11">
        <v>36</v>
      </c>
      <c r="B55" s="12" t="s">
        <v>147</v>
      </c>
      <c r="C55" s="13" t="s">
        <v>148</v>
      </c>
      <c r="D55" s="14" t="s">
        <v>149</v>
      </c>
      <c r="E55" s="15">
        <v>43347</v>
      </c>
      <c r="F55" s="16">
        <v>1.2849999999999999</v>
      </c>
      <c r="G55" s="16">
        <v>1.2849999999999999</v>
      </c>
      <c r="H55" s="16">
        <v>74.013999999999996</v>
      </c>
      <c r="I55" s="16" t="s">
        <v>31</v>
      </c>
      <c r="J55" s="16" t="s">
        <v>31</v>
      </c>
      <c r="K55" s="7"/>
      <c r="L55" s="7"/>
    </row>
    <row r="56" spans="1:12" ht="16.5" x14ac:dyDescent="0.25">
      <c r="A56" s="11">
        <v>37</v>
      </c>
      <c r="B56" s="12" t="s">
        <v>150</v>
      </c>
      <c r="C56" s="13" t="s">
        <v>151</v>
      </c>
      <c r="D56" s="14" t="s">
        <v>152</v>
      </c>
      <c r="E56" s="15">
        <v>43341</v>
      </c>
      <c r="F56" s="16">
        <v>1.877</v>
      </c>
      <c r="G56" s="16" t="s">
        <v>31</v>
      </c>
      <c r="H56" s="16" t="s">
        <v>31</v>
      </c>
      <c r="I56" s="16">
        <v>1.877</v>
      </c>
      <c r="J56" s="16">
        <v>90.093999999999994</v>
      </c>
      <c r="K56" s="7"/>
      <c r="L56" s="7"/>
    </row>
    <row r="57" spans="1:12" ht="16.5" x14ac:dyDescent="0.25">
      <c r="A57" s="11">
        <v>38</v>
      </c>
      <c r="B57" s="12" t="s">
        <v>153</v>
      </c>
      <c r="C57" s="13" t="s">
        <v>154</v>
      </c>
      <c r="D57" s="14" t="s">
        <v>155</v>
      </c>
      <c r="E57" s="15">
        <v>43347</v>
      </c>
      <c r="F57" s="16">
        <v>0.35699999999999998</v>
      </c>
      <c r="G57" s="16">
        <v>0.35699999999999998</v>
      </c>
      <c r="H57" s="16">
        <v>20.562999999999999</v>
      </c>
      <c r="I57" s="16" t="s">
        <v>31</v>
      </c>
      <c r="J57" s="16" t="s">
        <v>31</v>
      </c>
      <c r="K57" s="7"/>
      <c r="L57" s="7"/>
    </row>
    <row r="58" spans="1:12" ht="16.5" x14ac:dyDescent="0.25">
      <c r="A58" s="11">
        <v>39</v>
      </c>
      <c r="B58" s="12" t="s">
        <v>156</v>
      </c>
      <c r="C58" s="13" t="s">
        <v>157</v>
      </c>
      <c r="D58" s="14" t="s">
        <v>158</v>
      </c>
      <c r="E58" s="15">
        <v>43347</v>
      </c>
      <c r="F58" s="16">
        <v>3.2789999999999999</v>
      </c>
      <c r="G58" s="16">
        <v>2.6</v>
      </c>
      <c r="H58" s="16">
        <v>149.75700000000001</v>
      </c>
      <c r="I58" s="16">
        <v>0.67900000000000005</v>
      </c>
      <c r="J58" s="16">
        <v>32.591000000000001</v>
      </c>
      <c r="K58" s="7"/>
      <c r="L58" s="7"/>
    </row>
    <row r="59" spans="1:12" ht="16.5" x14ac:dyDescent="0.25">
      <c r="A59" s="11">
        <v>40</v>
      </c>
      <c r="B59" s="12" t="s">
        <v>159</v>
      </c>
      <c r="C59" s="13" t="s">
        <v>160</v>
      </c>
      <c r="D59" s="14" t="s">
        <v>161</v>
      </c>
      <c r="E59" s="15">
        <v>43347</v>
      </c>
      <c r="F59" s="16">
        <v>0.35899999999999999</v>
      </c>
      <c r="G59" s="16">
        <v>0.35899999999999999</v>
      </c>
      <c r="H59" s="16">
        <v>20.678000000000001</v>
      </c>
      <c r="I59" s="16" t="s">
        <v>31</v>
      </c>
      <c r="J59" s="16" t="s">
        <v>31</v>
      </c>
      <c r="K59" s="7"/>
      <c r="L59" s="7"/>
    </row>
    <row r="60" spans="1:12" ht="16.5" x14ac:dyDescent="0.25">
      <c r="A60" s="11">
        <v>41</v>
      </c>
      <c r="B60" s="12" t="s">
        <v>162</v>
      </c>
      <c r="C60" s="13" t="s">
        <v>163</v>
      </c>
      <c r="D60" s="14" t="s">
        <v>164</v>
      </c>
      <c r="E60" s="15">
        <v>43347</v>
      </c>
      <c r="F60" s="16">
        <v>9.4E-2</v>
      </c>
      <c r="G60" s="16">
        <v>9.4E-2</v>
      </c>
      <c r="H60" s="16">
        <v>5.4139999999999997</v>
      </c>
      <c r="I60" s="16" t="s">
        <v>31</v>
      </c>
      <c r="J60" s="16" t="s">
        <v>31</v>
      </c>
      <c r="K60" s="7"/>
      <c r="L60" s="7"/>
    </row>
    <row r="61" spans="1:12" ht="16.5" x14ac:dyDescent="0.25">
      <c r="A61" s="11">
        <v>42</v>
      </c>
      <c r="B61" s="12" t="s">
        <v>165</v>
      </c>
      <c r="C61" s="13" t="s">
        <v>166</v>
      </c>
      <c r="D61" s="14" t="s">
        <v>167</v>
      </c>
      <c r="E61" s="15">
        <v>43347</v>
      </c>
      <c r="F61" s="16">
        <v>0.58099999999999996</v>
      </c>
      <c r="G61" s="16">
        <v>0.58099999999999996</v>
      </c>
      <c r="H61" s="16">
        <v>33.465000000000003</v>
      </c>
      <c r="I61" s="16" t="s">
        <v>31</v>
      </c>
      <c r="J61" s="16" t="s">
        <v>31</v>
      </c>
      <c r="K61" s="7"/>
      <c r="L61" s="7"/>
    </row>
    <row r="62" spans="1:12" ht="33" x14ac:dyDescent="0.25">
      <c r="A62" s="11">
        <v>43</v>
      </c>
      <c r="B62" s="12" t="s">
        <v>168</v>
      </c>
      <c r="C62" s="13"/>
      <c r="D62" s="14"/>
      <c r="E62" s="15"/>
      <c r="F62" s="16">
        <v>0.10599999999999454</v>
      </c>
      <c r="G62" s="16" t="s">
        <v>31</v>
      </c>
      <c r="H62" s="16" t="s">
        <v>31</v>
      </c>
      <c r="I62" s="16">
        <v>0.10599999999999454</v>
      </c>
      <c r="J62" s="16">
        <v>5.0880000000000001</v>
      </c>
      <c r="K62" s="7"/>
      <c r="L62" s="7"/>
    </row>
    <row r="63" spans="1:12" ht="16.5" x14ac:dyDescent="0.25">
      <c r="A63" s="11"/>
      <c r="B63" s="12"/>
      <c r="C63" s="13"/>
      <c r="D63" s="14"/>
      <c r="E63" s="15"/>
      <c r="F63" s="16">
        <v>99.999999999999957</v>
      </c>
      <c r="G63" s="16">
        <v>14.190999999999999</v>
      </c>
      <c r="H63" s="16">
        <f>SUM(H20:H62)</f>
        <v>817.38600000000019</v>
      </c>
      <c r="I63" s="16">
        <v>85.663999999999973</v>
      </c>
      <c r="J63" s="16">
        <f>SUM(J20:J62)</f>
        <v>4118.741</v>
      </c>
      <c r="K63" s="21">
        <f>H63+J63</f>
        <v>4936.1270000000004</v>
      </c>
      <c r="L63" s="7"/>
    </row>
    <row r="64" spans="1:12" ht="16.5" x14ac:dyDescent="0.25">
      <c r="A64" s="11"/>
      <c r="B64" s="12" t="s">
        <v>32</v>
      </c>
      <c r="C64" s="13"/>
      <c r="D64" s="14"/>
      <c r="E64" s="15"/>
      <c r="F64" s="16"/>
      <c r="G64" s="16" t="s">
        <v>31</v>
      </c>
      <c r="H64" s="16"/>
      <c r="I64" s="16" t="s">
        <v>31</v>
      </c>
      <c r="J64" s="16">
        <v>4936.128999999999</v>
      </c>
      <c r="K64" s="7"/>
      <c r="L64" s="7"/>
    </row>
    <row r="65" spans="1:12" ht="16.5" x14ac:dyDescent="0.25">
      <c r="A65" s="11"/>
      <c r="B65" s="12" t="s">
        <v>33</v>
      </c>
      <c r="C65" s="13"/>
      <c r="D65" s="14"/>
      <c r="E65" s="15"/>
      <c r="F65" s="16"/>
      <c r="G65" s="16" t="s">
        <v>31</v>
      </c>
      <c r="H65" s="16"/>
      <c r="I65" s="16" t="s">
        <v>31</v>
      </c>
      <c r="J65" s="18">
        <v>4936.1270000000004</v>
      </c>
      <c r="K65" s="7"/>
      <c r="L65" s="7"/>
    </row>
    <row r="66" spans="1:12" x14ac:dyDescent="0.25">
      <c r="J66" s="19">
        <f>J65-J64</f>
        <v>-1.9999999985884642E-3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4"/>
  <sheetViews>
    <sheetView view="pageBreakPreview" topLeftCell="A27" zoomScale="71" zoomScaleNormal="100" zoomScaleSheetLayoutView="71" workbookViewId="0">
      <selection activeCell="H41" sqref="H4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169</v>
      </c>
      <c r="I14" s="24"/>
      <c r="J14" s="24"/>
    </row>
    <row r="16" spans="1:10" ht="71.25" customHeight="1" x14ac:dyDescent="0.25">
      <c r="A16" s="28" t="s">
        <v>4</v>
      </c>
      <c r="B16" s="28" t="s">
        <v>5</v>
      </c>
      <c r="C16" s="28" t="s">
        <v>6</v>
      </c>
      <c r="D16" s="29" t="s">
        <v>15</v>
      </c>
      <c r="E16" s="30"/>
      <c r="F16" s="31"/>
      <c r="G16" s="25" t="s">
        <v>18</v>
      </c>
      <c r="H16" s="26"/>
      <c r="I16" s="26"/>
      <c r="J16" s="27"/>
    </row>
    <row r="17" spans="1:12" ht="27.75" customHeight="1" x14ac:dyDescent="0.25">
      <c r="A17" s="28"/>
      <c r="B17" s="28"/>
      <c r="C17" s="28"/>
      <c r="D17" s="32"/>
      <c r="E17" s="33"/>
      <c r="F17" s="34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28"/>
      <c r="B18" s="28"/>
      <c r="C18" s="28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170</v>
      </c>
      <c r="E20" s="15">
        <v>43347</v>
      </c>
      <c r="F20" s="16">
        <v>22.742000000000001</v>
      </c>
      <c r="G20" s="16" t="s">
        <v>31</v>
      </c>
      <c r="H20" s="16" t="s">
        <v>31</v>
      </c>
      <c r="I20" s="16">
        <v>22.742000000000001</v>
      </c>
      <c r="J20" s="16">
        <v>2884.3339999999998</v>
      </c>
      <c r="K20" s="7"/>
      <c r="L20" s="7"/>
    </row>
    <row r="21" spans="1:12" ht="16.5" x14ac:dyDescent="0.25">
      <c r="A21" s="11">
        <v>2</v>
      </c>
      <c r="B21" s="12" t="s">
        <v>64</v>
      </c>
      <c r="C21" s="13" t="s">
        <v>65</v>
      </c>
      <c r="D21" s="14" t="s">
        <v>171</v>
      </c>
      <c r="E21" s="15">
        <v>43341</v>
      </c>
      <c r="F21" s="16">
        <v>0.93</v>
      </c>
      <c r="G21" s="16" t="s">
        <v>31</v>
      </c>
      <c r="H21" s="16" t="s">
        <v>31</v>
      </c>
      <c r="I21" s="16">
        <v>0.93</v>
      </c>
      <c r="J21" s="16">
        <v>117.95099999999999</v>
      </c>
      <c r="K21" s="7"/>
      <c r="L21" s="7"/>
    </row>
    <row r="22" spans="1:12" ht="16.5" x14ac:dyDescent="0.25">
      <c r="A22" s="11">
        <v>3</v>
      </c>
      <c r="B22" s="12" t="s">
        <v>172</v>
      </c>
      <c r="C22" s="13" t="s">
        <v>173</v>
      </c>
      <c r="D22" s="14" t="s">
        <v>174</v>
      </c>
      <c r="E22" s="15">
        <v>43341</v>
      </c>
      <c r="F22" s="16">
        <v>0.27500000000000002</v>
      </c>
      <c r="G22" s="16" t="s">
        <v>31</v>
      </c>
      <c r="H22" s="16" t="s">
        <v>31</v>
      </c>
      <c r="I22" s="16">
        <v>0.27500000000000002</v>
      </c>
      <c r="J22" s="16">
        <v>34.878</v>
      </c>
      <c r="K22" s="7"/>
      <c r="L22" s="7"/>
    </row>
    <row r="23" spans="1:12" ht="16.5" x14ac:dyDescent="0.25">
      <c r="A23" s="11">
        <v>4</v>
      </c>
      <c r="B23" s="12" t="s">
        <v>175</v>
      </c>
      <c r="C23" s="13" t="s">
        <v>176</v>
      </c>
      <c r="D23" s="14" t="s">
        <v>177</v>
      </c>
      <c r="E23" s="15">
        <v>43342</v>
      </c>
      <c r="F23" s="16">
        <v>0.32800000000000001</v>
      </c>
      <c r="G23" s="16">
        <v>0.32800000000000001</v>
      </c>
      <c r="H23" s="16">
        <v>49.92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178</v>
      </c>
      <c r="C24" s="13" t="s">
        <v>179</v>
      </c>
      <c r="D24" s="14" t="s">
        <v>180</v>
      </c>
      <c r="E24" s="15">
        <v>43347</v>
      </c>
      <c r="F24" s="16">
        <v>1.694</v>
      </c>
      <c r="G24" s="16" t="s">
        <v>31</v>
      </c>
      <c r="H24" s="16" t="s">
        <v>31</v>
      </c>
      <c r="I24" s="16">
        <v>1.694</v>
      </c>
      <c r="J24" s="16">
        <v>214.84700000000001</v>
      </c>
      <c r="K24" s="7"/>
      <c r="L24" s="7"/>
    </row>
    <row r="25" spans="1:12" ht="16.5" x14ac:dyDescent="0.25">
      <c r="A25" s="11">
        <v>6</v>
      </c>
      <c r="B25" s="12" t="s">
        <v>181</v>
      </c>
      <c r="C25" s="13" t="s">
        <v>182</v>
      </c>
      <c r="D25" s="14" t="s">
        <v>183</v>
      </c>
      <c r="E25" s="15">
        <v>43347</v>
      </c>
      <c r="F25" s="16">
        <v>0.105</v>
      </c>
      <c r="G25" s="16" t="s">
        <v>31</v>
      </c>
      <c r="H25" s="16" t="s">
        <v>31</v>
      </c>
      <c r="I25" s="16">
        <v>0.105</v>
      </c>
      <c r="J25" s="16">
        <v>13.317</v>
      </c>
      <c r="K25" s="7"/>
      <c r="L25" s="7"/>
    </row>
    <row r="26" spans="1:12" ht="16.5" x14ac:dyDescent="0.25">
      <c r="A26" s="11">
        <v>7</v>
      </c>
      <c r="B26" s="12" t="s">
        <v>79</v>
      </c>
      <c r="C26" s="13" t="s">
        <v>80</v>
      </c>
      <c r="D26" s="14" t="s">
        <v>184</v>
      </c>
      <c r="E26" s="15">
        <v>43347</v>
      </c>
      <c r="F26" s="16">
        <v>1.319</v>
      </c>
      <c r="G26" s="16" t="s">
        <v>31</v>
      </c>
      <c r="H26" s="16" t="s">
        <v>31</v>
      </c>
      <c r="I26" s="16">
        <v>1.319</v>
      </c>
      <c r="J26" s="16">
        <v>167.28700000000001</v>
      </c>
      <c r="K26" s="7"/>
      <c r="L26" s="7"/>
    </row>
    <row r="27" spans="1:12" ht="16.5" x14ac:dyDescent="0.25">
      <c r="A27" s="11">
        <v>8</v>
      </c>
      <c r="B27" s="12" t="s">
        <v>117</v>
      </c>
      <c r="C27" s="13" t="s">
        <v>118</v>
      </c>
      <c r="D27" s="14" t="s">
        <v>185</v>
      </c>
      <c r="E27" s="15">
        <v>43343</v>
      </c>
      <c r="F27" s="16">
        <v>1.7989999999999999</v>
      </c>
      <c r="G27" s="16" t="s">
        <v>31</v>
      </c>
      <c r="H27" s="16" t="s">
        <v>31</v>
      </c>
      <c r="I27" s="16">
        <v>1.7989999999999999</v>
      </c>
      <c r="J27" s="16">
        <v>228.16399999999999</v>
      </c>
      <c r="K27" s="7"/>
      <c r="L27" s="7"/>
    </row>
    <row r="28" spans="1:12" ht="16.5" x14ac:dyDescent="0.25">
      <c r="A28" s="11">
        <v>9</v>
      </c>
      <c r="B28" s="12" t="s">
        <v>186</v>
      </c>
      <c r="C28" s="13" t="s">
        <v>187</v>
      </c>
      <c r="D28" s="14" t="s">
        <v>188</v>
      </c>
      <c r="E28" s="15">
        <v>43342</v>
      </c>
      <c r="F28" s="16">
        <v>0.20899999999999999</v>
      </c>
      <c r="G28" s="16">
        <v>0.20899999999999999</v>
      </c>
      <c r="H28" s="16">
        <v>31.809000000000001</v>
      </c>
      <c r="I28" s="16" t="s">
        <v>31</v>
      </c>
      <c r="J28" s="16" t="s">
        <v>31</v>
      </c>
      <c r="K28" s="7"/>
      <c r="L28" s="7"/>
    </row>
    <row r="29" spans="1:12" ht="16.5" x14ac:dyDescent="0.25">
      <c r="A29" s="11">
        <v>10</v>
      </c>
      <c r="B29" s="12" t="s">
        <v>189</v>
      </c>
      <c r="C29" s="13" t="s">
        <v>190</v>
      </c>
      <c r="D29" s="14" t="s">
        <v>191</v>
      </c>
      <c r="E29" s="15">
        <v>43348</v>
      </c>
      <c r="F29" s="16">
        <v>0.97199999999999998</v>
      </c>
      <c r="G29" s="16">
        <v>0.6804</v>
      </c>
      <c r="H29" s="16">
        <v>103.553</v>
      </c>
      <c r="I29" s="16">
        <v>0.29160000000000003</v>
      </c>
      <c r="J29" s="16">
        <v>36.982999999999997</v>
      </c>
      <c r="K29" s="7"/>
      <c r="L29" s="7"/>
    </row>
    <row r="30" spans="1:12" ht="16.5" x14ac:dyDescent="0.25">
      <c r="A30" s="11">
        <v>11</v>
      </c>
      <c r="B30" s="12" t="s">
        <v>41</v>
      </c>
      <c r="C30" s="13" t="s">
        <v>42</v>
      </c>
      <c r="D30" s="14" t="s">
        <v>192</v>
      </c>
      <c r="E30" s="15">
        <v>43347</v>
      </c>
      <c r="F30" s="16">
        <v>1.948</v>
      </c>
      <c r="G30" s="16" t="s">
        <v>31</v>
      </c>
      <c r="H30" s="16" t="s">
        <v>31</v>
      </c>
      <c r="I30" s="16">
        <v>1.948</v>
      </c>
      <c r="J30" s="16">
        <v>247.06200000000001</v>
      </c>
      <c r="K30" s="7"/>
      <c r="L30" s="7"/>
    </row>
    <row r="31" spans="1:12" ht="33" x14ac:dyDescent="0.25">
      <c r="A31" s="11">
        <v>12</v>
      </c>
      <c r="B31" s="12" t="s">
        <v>193</v>
      </c>
      <c r="C31" s="13" t="s">
        <v>194</v>
      </c>
      <c r="D31" s="14" t="s">
        <v>195</v>
      </c>
      <c r="E31" s="15">
        <v>43342</v>
      </c>
      <c r="F31" s="16">
        <v>47.043999999999997</v>
      </c>
      <c r="G31" s="16" t="s">
        <v>31</v>
      </c>
      <c r="H31" s="16" t="s">
        <v>31</v>
      </c>
      <c r="I31" s="16">
        <v>47.043999999999997</v>
      </c>
      <c r="J31" s="16">
        <v>5966.52</v>
      </c>
      <c r="K31" s="7"/>
      <c r="L31" s="7"/>
    </row>
    <row r="32" spans="1:12" ht="16.5" x14ac:dyDescent="0.25">
      <c r="A32" s="11">
        <v>13</v>
      </c>
      <c r="B32" s="12" t="s">
        <v>196</v>
      </c>
      <c r="C32" s="13" t="s">
        <v>197</v>
      </c>
      <c r="D32" s="14" t="s">
        <v>198</v>
      </c>
      <c r="E32" s="15">
        <v>43342</v>
      </c>
      <c r="F32" s="16">
        <v>1.96</v>
      </c>
      <c r="G32" s="16">
        <v>1.96</v>
      </c>
      <c r="H32" s="16">
        <v>298.30099999999999</v>
      </c>
      <c r="I32" s="16" t="s">
        <v>31</v>
      </c>
      <c r="J32" s="16" t="s">
        <v>31</v>
      </c>
      <c r="K32" s="7"/>
      <c r="L32" s="7"/>
    </row>
    <row r="33" spans="1:12" ht="16.5" x14ac:dyDescent="0.25">
      <c r="A33" s="11">
        <v>14</v>
      </c>
      <c r="B33" s="12" t="s">
        <v>199</v>
      </c>
      <c r="C33" s="13" t="s">
        <v>200</v>
      </c>
      <c r="D33" s="14" t="s">
        <v>201</v>
      </c>
      <c r="E33" s="15">
        <v>43348</v>
      </c>
      <c r="F33" s="16">
        <v>0.23</v>
      </c>
      <c r="G33" s="16">
        <v>0.161</v>
      </c>
      <c r="H33" s="16">
        <v>24.503</v>
      </c>
      <c r="I33" s="16">
        <v>6.9000000000000006E-2</v>
      </c>
      <c r="J33" s="16">
        <v>8.7509999999999994</v>
      </c>
      <c r="K33" s="7"/>
      <c r="L33" s="7"/>
    </row>
    <row r="34" spans="1:12" ht="16.5" x14ac:dyDescent="0.25">
      <c r="A34" s="11">
        <v>15</v>
      </c>
      <c r="B34" s="12" t="s">
        <v>202</v>
      </c>
      <c r="C34" s="13" t="s">
        <v>203</v>
      </c>
      <c r="D34" s="14" t="s">
        <v>204</v>
      </c>
      <c r="E34" s="15">
        <v>43343</v>
      </c>
      <c r="F34" s="16">
        <v>6.056</v>
      </c>
      <c r="G34" s="16" t="s">
        <v>31</v>
      </c>
      <c r="H34" s="16" t="s">
        <v>31</v>
      </c>
      <c r="I34" s="16">
        <v>6.056</v>
      </c>
      <c r="J34" s="16">
        <v>768.07299999999998</v>
      </c>
      <c r="K34" s="7"/>
      <c r="L34" s="7"/>
    </row>
    <row r="35" spans="1:12" ht="16.5" x14ac:dyDescent="0.25">
      <c r="A35" s="11">
        <v>16</v>
      </c>
      <c r="B35" s="12" t="s">
        <v>150</v>
      </c>
      <c r="C35" s="13" t="s">
        <v>151</v>
      </c>
      <c r="D35" s="14" t="s">
        <v>205</v>
      </c>
      <c r="E35" s="15">
        <v>43341</v>
      </c>
      <c r="F35" s="16">
        <v>1.03</v>
      </c>
      <c r="G35" s="16" t="s">
        <v>31</v>
      </c>
      <c r="H35" s="16" t="s">
        <v>31</v>
      </c>
      <c r="I35" s="16">
        <v>1.03</v>
      </c>
      <c r="J35" s="16">
        <v>130.63300000000001</v>
      </c>
      <c r="K35" s="7"/>
      <c r="L35" s="7"/>
    </row>
    <row r="36" spans="1:12" ht="16.5" x14ac:dyDescent="0.25">
      <c r="A36" s="11">
        <v>17</v>
      </c>
      <c r="B36" s="12" t="s">
        <v>206</v>
      </c>
      <c r="C36" s="13" t="s">
        <v>207</v>
      </c>
      <c r="D36" s="14" t="s">
        <v>208</v>
      </c>
      <c r="E36" s="15">
        <v>43347</v>
      </c>
      <c r="F36" s="16">
        <v>0.46700000000000003</v>
      </c>
      <c r="G36" s="16" t="s">
        <v>31</v>
      </c>
      <c r="H36" s="16" t="s">
        <v>31</v>
      </c>
      <c r="I36" s="16">
        <v>0.46700000000000003</v>
      </c>
      <c r="J36" s="16">
        <v>59.228999999999999</v>
      </c>
      <c r="K36" s="7"/>
      <c r="L36" s="7"/>
    </row>
    <row r="37" spans="1:12" ht="16.5" x14ac:dyDescent="0.25">
      <c r="A37" s="11">
        <v>18</v>
      </c>
      <c r="B37" s="12" t="s">
        <v>209</v>
      </c>
      <c r="C37" s="13" t="s">
        <v>210</v>
      </c>
      <c r="D37" s="14" t="s">
        <v>211</v>
      </c>
      <c r="E37" s="15">
        <v>43342</v>
      </c>
      <c r="F37" s="16">
        <v>2.23</v>
      </c>
      <c r="G37" s="16" t="s">
        <v>31</v>
      </c>
      <c r="H37" s="16" t="s">
        <v>31</v>
      </c>
      <c r="I37" s="16">
        <v>2.23</v>
      </c>
      <c r="J37" s="16">
        <v>282.82799999999997</v>
      </c>
      <c r="K37" s="7"/>
      <c r="L37" s="7"/>
    </row>
    <row r="38" spans="1:12" ht="16.5" x14ac:dyDescent="0.25">
      <c r="A38" s="11">
        <v>19</v>
      </c>
      <c r="B38" s="12" t="s">
        <v>212</v>
      </c>
      <c r="C38" s="13" t="s">
        <v>213</v>
      </c>
      <c r="D38" s="14" t="s">
        <v>214</v>
      </c>
      <c r="E38" s="15">
        <v>43342</v>
      </c>
      <c r="F38" s="16">
        <v>0.39300000000000002</v>
      </c>
      <c r="G38" s="20" t="s">
        <v>31</v>
      </c>
      <c r="H38" s="20" t="s">
        <v>31</v>
      </c>
      <c r="I38" s="20">
        <v>0.39300000000000002</v>
      </c>
      <c r="J38" s="20">
        <v>49.844000000000001</v>
      </c>
      <c r="K38" s="7"/>
      <c r="L38" s="7"/>
    </row>
    <row r="39" spans="1:12" ht="16.5" x14ac:dyDescent="0.25">
      <c r="A39" s="11">
        <v>20</v>
      </c>
      <c r="B39" s="12" t="s">
        <v>215</v>
      </c>
      <c r="C39" s="13" t="s">
        <v>216</v>
      </c>
      <c r="D39" s="14" t="s">
        <v>217</v>
      </c>
      <c r="E39" s="15">
        <v>43350</v>
      </c>
      <c r="F39" s="16">
        <v>0.23200000000000001</v>
      </c>
      <c r="G39" s="16">
        <v>0.16239999999999999</v>
      </c>
      <c r="H39" s="16">
        <v>24.716000000000001</v>
      </c>
      <c r="I39" s="16">
        <v>6.9599999999999995E-2</v>
      </c>
      <c r="J39" s="16">
        <v>8.827</v>
      </c>
      <c r="K39" s="7"/>
      <c r="L39" s="7"/>
    </row>
    <row r="40" spans="1:12" ht="16.5" x14ac:dyDescent="0.25">
      <c r="A40" s="11">
        <v>21</v>
      </c>
      <c r="B40" s="12" t="s">
        <v>76</v>
      </c>
      <c r="C40" s="13" t="s">
        <v>77</v>
      </c>
      <c r="D40" s="14" t="s">
        <v>218</v>
      </c>
      <c r="E40" s="15">
        <v>43341</v>
      </c>
      <c r="F40" s="16">
        <v>7.9000000000000001E-2</v>
      </c>
      <c r="G40" s="16" t="s">
        <v>31</v>
      </c>
      <c r="H40" s="16" t="s">
        <v>31</v>
      </c>
      <c r="I40" s="16">
        <v>7.9000000000000001E-2</v>
      </c>
      <c r="J40" s="16">
        <v>10.019</v>
      </c>
      <c r="K40" s="7"/>
      <c r="L40" s="7"/>
    </row>
    <row r="41" spans="1:12" ht="33" x14ac:dyDescent="0.25">
      <c r="A41" s="11">
        <v>22</v>
      </c>
      <c r="B41" s="12" t="s">
        <v>168</v>
      </c>
      <c r="C41" s="13"/>
      <c r="D41" s="14"/>
      <c r="E41" s="15"/>
      <c r="F41" s="16">
        <v>7.9579999999999984</v>
      </c>
      <c r="G41" s="16" t="s">
        <v>31</v>
      </c>
      <c r="H41" s="16" t="s">
        <v>31</v>
      </c>
      <c r="I41" s="16">
        <v>7.9579999999999984</v>
      </c>
      <c r="J41" s="16">
        <v>1009.301</v>
      </c>
      <c r="K41" s="7"/>
      <c r="L41" s="7"/>
    </row>
    <row r="42" spans="1:12" ht="16.5" x14ac:dyDescent="0.25">
      <c r="A42" s="11"/>
      <c r="B42" s="12"/>
      <c r="C42" s="13"/>
      <c r="D42" s="14"/>
      <c r="E42" s="15"/>
      <c r="F42" s="16">
        <v>100</v>
      </c>
      <c r="G42" s="16">
        <v>3.5007999999999999</v>
      </c>
      <c r="H42" s="16">
        <v>532.80200000000002</v>
      </c>
      <c r="I42" s="16">
        <v>96.106199999999987</v>
      </c>
      <c r="J42" s="16">
        <v>12238.847999999998</v>
      </c>
      <c r="K42" s="7"/>
      <c r="L42" s="7"/>
    </row>
    <row r="43" spans="1:12" ht="16.5" x14ac:dyDescent="0.25">
      <c r="A43" s="11"/>
      <c r="B43" s="12" t="s">
        <v>32</v>
      </c>
      <c r="C43" s="13"/>
      <c r="D43" s="14"/>
      <c r="E43" s="15"/>
      <c r="F43" s="16"/>
      <c r="G43" s="16" t="s">
        <v>31</v>
      </c>
      <c r="H43" s="16"/>
      <c r="I43" s="16" t="s">
        <v>31</v>
      </c>
      <c r="J43" s="18">
        <v>12771.649999999998</v>
      </c>
      <c r="K43" s="7"/>
      <c r="L43" s="7"/>
    </row>
    <row r="44" spans="1:12" ht="16.5" x14ac:dyDescent="0.25">
      <c r="A44" s="11"/>
      <c r="B44" s="12" t="s">
        <v>33</v>
      </c>
      <c r="C44" s="13"/>
      <c r="D44" s="14"/>
      <c r="E44" s="15"/>
      <c r="F44" s="16"/>
      <c r="G44" s="16" t="s">
        <v>31</v>
      </c>
      <c r="H44" s="16"/>
      <c r="I44" s="16" t="s">
        <v>31</v>
      </c>
      <c r="J44" s="18">
        <v>12771.65</v>
      </c>
      <c r="K44" s="7"/>
      <c r="L44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9"/>
  <sheetViews>
    <sheetView topLeftCell="A17" zoomScale="78" zoomScaleNormal="78" zoomScaleSheetLayoutView="100" workbookViewId="0">
      <selection activeCell="K26" sqref="K26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219</v>
      </c>
      <c r="I14" s="24"/>
      <c r="J14" s="24"/>
    </row>
    <row r="16" spans="1:10" ht="71.25" customHeight="1" x14ac:dyDescent="0.25">
      <c r="A16" s="28" t="s">
        <v>4</v>
      </c>
      <c r="B16" s="28" t="s">
        <v>5</v>
      </c>
      <c r="C16" s="28" t="s">
        <v>6</v>
      </c>
      <c r="D16" s="29" t="s">
        <v>15</v>
      </c>
      <c r="E16" s="30"/>
      <c r="F16" s="31"/>
      <c r="G16" s="25" t="s">
        <v>18</v>
      </c>
      <c r="H16" s="26"/>
      <c r="I16" s="26"/>
      <c r="J16" s="27"/>
    </row>
    <row r="17" spans="1:12" ht="27.75" customHeight="1" x14ac:dyDescent="0.25">
      <c r="A17" s="28"/>
      <c r="B17" s="28"/>
      <c r="C17" s="28"/>
      <c r="D17" s="32"/>
      <c r="E17" s="33"/>
      <c r="F17" s="34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28"/>
      <c r="B18" s="28"/>
      <c r="C18" s="28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220</v>
      </c>
      <c r="C20" s="13" t="s">
        <v>221</v>
      </c>
      <c r="D20" s="14" t="s">
        <v>222</v>
      </c>
      <c r="E20" s="15">
        <v>43349</v>
      </c>
      <c r="F20" s="16">
        <v>2.2679999999999998</v>
      </c>
      <c r="G20" s="16">
        <v>2.2679999999999998</v>
      </c>
      <c r="H20" s="16">
        <v>43.072000000000003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223</v>
      </c>
      <c r="C21" s="13" t="s">
        <v>224</v>
      </c>
      <c r="D21" s="14" t="s">
        <v>225</v>
      </c>
      <c r="E21" s="15">
        <v>43342</v>
      </c>
      <c r="F21" s="16">
        <v>0.96799999999999997</v>
      </c>
      <c r="G21" s="16">
        <v>0.96799999999999997</v>
      </c>
      <c r="H21" s="16">
        <v>18.382999999999999</v>
      </c>
      <c r="I21" s="16" t="s">
        <v>31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226</v>
      </c>
      <c r="C22" s="13" t="s">
        <v>227</v>
      </c>
      <c r="D22" s="14" t="s">
        <v>228</v>
      </c>
      <c r="E22" s="15">
        <v>43342</v>
      </c>
      <c r="F22" s="16">
        <v>0.72099999999999997</v>
      </c>
      <c r="G22" s="16">
        <v>0.72099999999999997</v>
      </c>
      <c r="H22" s="16">
        <v>13.693</v>
      </c>
      <c r="I22" s="16" t="s">
        <v>31</v>
      </c>
      <c r="J22" s="16" t="s">
        <v>31</v>
      </c>
      <c r="K22" s="7"/>
      <c r="L22" s="7"/>
    </row>
    <row r="23" spans="1:12" ht="33" x14ac:dyDescent="0.25">
      <c r="A23" s="11">
        <v>4</v>
      </c>
      <c r="B23" s="12" t="s">
        <v>193</v>
      </c>
      <c r="C23" s="13" t="s">
        <v>194</v>
      </c>
      <c r="D23" s="14" t="s">
        <v>229</v>
      </c>
      <c r="E23" s="15">
        <v>43342</v>
      </c>
      <c r="F23" s="16">
        <v>33.828000000000003</v>
      </c>
      <c r="G23" s="16" t="s">
        <v>31</v>
      </c>
      <c r="H23" s="16" t="s">
        <v>31</v>
      </c>
      <c r="I23" s="16">
        <v>33.828000000000003</v>
      </c>
      <c r="J23" s="16">
        <v>535.35599999999999</v>
      </c>
      <c r="K23" s="7"/>
      <c r="L23" s="7"/>
    </row>
    <row r="24" spans="1:12" ht="16.5" x14ac:dyDescent="0.25">
      <c r="A24" s="11">
        <v>5</v>
      </c>
      <c r="B24" s="12" t="s">
        <v>202</v>
      </c>
      <c r="C24" s="13" t="s">
        <v>203</v>
      </c>
      <c r="D24" s="14" t="s">
        <v>230</v>
      </c>
      <c r="E24" s="15">
        <v>43342</v>
      </c>
      <c r="F24" s="16">
        <v>60.984999999999999</v>
      </c>
      <c r="G24" s="16" t="s">
        <v>31</v>
      </c>
      <c r="H24" s="16" t="s">
        <v>31</v>
      </c>
      <c r="I24" s="16">
        <v>60.984999999999999</v>
      </c>
      <c r="J24" s="20">
        <f>965.138-0.001</f>
        <v>965.13700000000006</v>
      </c>
      <c r="K24" s="7"/>
      <c r="L24" s="7"/>
    </row>
    <row r="25" spans="1:12" ht="33" x14ac:dyDescent="0.25">
      <c r="A25" s="11">
        <v>6</v>
      </c>
      <c r="B25" s="12" t="s">
        <v>231</v>
      </c>
      <c r="C25" s="13" t="s">
        <v>232</v>
      </c>
      <c r="D25" s="14" t="s">
        <v>233</v>
      </c>
      <c r="E25" s="15">
        <v>43342</v>
      </c>
      <c r="F25" s="16">
        <v>1.23</v>
      </c>
      <c r="G25" s="16">
        <v>1.23</v>
      </c>
      <c r="H25" s="16">
        <v>23.359000000000002</v>
      </c>
      <c r="I25" s="16" t="s">
        <v>31</v>
      </c>
      <c r="J25" s="16" t="s">
        <v>31</v>
      </c>
      <c r="K25" s="7"/>
      <c r="L25" s="7"/>
    </row>
    <row r="26" spans="1:12" ht="16.5" x14ac:dyDescent="0.25">
      <c r="A26" s="11"/>
      <c r="B26" s="12"/>
      <c r="C26" s="13"/>
      <c r="D26" s="14"/>
      <c r="E26" s="15"/>
      <c r="F26" s="16">
        <v>100.00000000000001</v>
      </c>
      <c r="G26" s="16">
        <v>5.1869999999999994</v>
      </c>
      <c r="H26" s="16">
        <f>SUM(H20:H25)</f>
        <v>98.507000000000005</v>
      </c>
      <c r="I26" s="16">
        <v>94.813000000000002</v>
      </c>
      <c r="J26" s="16">
        <f>SUM(J20:J25)</f>
        <v>1500.4929999999999</v>
      </c>
      <c r="K26" s="21">
        <f>H26+J26</f>
        <v>1599</v>
      </c>
      <c r="L26" s="7"/>
    </row>
    <row r="27" spans="1:12" ht="16.5" x14ac:dyDescent="0.25">
      <c r="A27" s="11"/>
      <c r="B27" s="12" t="s">
        <v>32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16">
        <v>1599.0010000000002</v>
      </c>
      <c r="K27" s="7"/>
      <c r="L27" s="7"/>
    </row>
    <row r="28" spans="1:12" ht="16.5" x14ac:dyDescent="0.25">
      <c r="A28" s="11"/>
      <c r="B28" s="12" t="s">
        <v>33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18">
        <v>1599</v>
      </c>
      <c r="K28" s="7"/>
      <c r="L28" s="7"/>
    </row>
    <row r="29" spans="1:12" x14ac:dyDescent="0.25">
      <c r="J29" s="19">
        <f>J28-J27</f>
        <v>-1.0000000002037268E-3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З-Б</vt:lpstr>
      <vt:lpstr>Караг</vt:lpstr>
      <vt:lpstr>П-К</vt:lpstr>
      <vt:lpstr>С-Кур</vt:lpstr>
      <vt:lpstr>Ю-Кур</vt:lpstr>
      <vt:lpstr>'З-Б'!_РАСЧЕТ_по_Прил_4</vt:lpstr>
      <vt:lpstr>Караг!_РАСЧЕТ_по_Прил_4</vt:lpstr>
      <vt:lpstr>'П-К'!_РАСЧЕТ_по_Прил_4</vt:lpstr>
      <vt:lpstr>'С-Кур'!_РАСЧЕТ_по_Прил_4</vt:lpstr>
      <vt:lpstr>'Ю-Кур'!_РАСЧЕТ_по_Прил_4</vt:lpstr>
      <vt:lpstr>'З-Б'!Заголовки_для_печати</vt:lpstr>
      <vt:lpstr>Караг!Заголовки_для_печати</vt:lpstr>
      <vt:lpstr>'П-К'!Заголовки_для_печати</vt:lpstr>
      <vt:lpstr>'С-Кур'!Заголовки_для_печати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2019-01-15T14:04:08Z</dcterms:modified>
</cp:coreProperties>
</file>