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080" windowWidth="17865" windowHeight="7470" activeTab="3"/>
  </bookViews>
  <sheets>
    <sheet name="З-К" sheetId="2" r:id="rId1"/>
    <sheet name="К-К" sheetId="3" r:id="rId2"/>
    <sheet name="Приморье" sheetId="4" r:id="rId3"/>
    <sheet name="СОМ" sheetId="5" r:id="rId4"/>
  </sheets>
  <definedNames>
    <definedName name="_РАСЧЕТ_по_Прил_4" localSheetId="0">'З-К'!$B$18:$J$44</definedName>
    <definedName name="_РАСЧЕТ_по_Прил_4" localSheetId="1">'К-К'!$B$18:$J$37</definedName>
    <definedName name="_РАСЧЕТ_по_Прил_4" localSheetId="2">Приморье!$B$18:$J$30</definedName>
    <definedName name="_РАСЧЕТ_по_Прил_4" localSheetId="3">СОМ!$B$18:$J$31</definedName>
    <definedName name="_РАСЧЕТ_по_Прил_4">#REF!</definedName>
    <definedName name="_xlnm._FilterDatabase" localSheetId="0" hidden="1">'З-К'!$B$18:$J$18</definedName>
    <definedName name="_xlnm._FilterDatabase" localSheetId="1" hidden="1">'К-К'!$B$18:$J$18</definedName>
    <definedName name="_xlnm._FilterDatabase" localSheetId="2" hidden="1">Приморье!$B$18:$J$18</definedName>
    <definedName name="_xlnm._FilterDatabase" localSheetId="3" hidden="1">СОМ!$B$18:$J$18</definedName>
    <definedName name="_xlnm.Print_Titles" localSheetId="0">'З-К'!$19:$19</definedName>
    <definedName name="_xlnm.Print_Titles" localSheetId="1">'К-К'!$19:$19</definedName>
    <definedName name="_xlnm.Print_Titles" localSheetId="2">Приморье!$19:$19</definedName>
    <definedName name="_xlnm.Print_Titles" localSheetId="3">СОМ!$19:$19</definedName>
  </definedNames>
  <calcPr calcId="145621"/>
</workbook>
</file>

<file path=xl/calcChain.xml><?xml version="1.0" encoding="utf-8"?>
<calcChain xmlns="http://schemas.openxmlformats.org/spreadsheetml/2006/main">
  <c r="L29" i="5" l="1"/>
  <c r="L31" i="5" s="1"/>
  <c r="K37" i="3"/>
  <c r="K28" i="4"/>
  <c r="K30" i="4" s="1"/>
  <c r="I29" i="5"/>
  <c r="K29" i="5" s="1"/>
  <c r="I35" i="3"/>
  <c r="K35" i="3" s="1"/>
  <c r="I42" i="2"/>
  <c r="K42" i="2" s="1"/>
  <c r="J33" i="2" l="1"/>
  <c r="J42" i="2" s="1"/>
  <c r="J45" i="2"/>
  <c r="J23" i="3"/>
  <c r="J38" i="3"/>
  <c r="J28" i="4"/>
  <c r="J31" i="4"/>
  <c r="J25" i="5"/>
  <c r="J29" i="5" s="1"/>
  <c r="J32" i="5"/>
</calcChain>
</file>

<file path=xl/sharedStrings.xml><?xml version="1.0" encoding="utf-8"?>
<sst xmlns="http://schemas.openxmlformats.org/spreadsheetml/2006/main" count="418" uniqueCount="157">
  <si>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</si>
  <si>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</si>
  <si>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</si>
  <si>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</si>
  <si>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</si>
  <si>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</si>
  <si>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</si>
  <si>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</si>
  <si>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</si>
  <si>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</si>
  <si>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</si>
  <si>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</si>
  <si>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</si>
  <si>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</si>
  <si>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</si>
  <si>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</si>
  <si>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</si>
  <si>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</si>
  <si>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</si>
  <si>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</si>
  <si>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</si>
  <si>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</si>
  <si>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</si>
  <si>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</si>
  <si>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</si>
  <si>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Краб камчатский</t>
  </si>
  <si>
    <t>Дальневосточный рыбохозяйственный бассейн</t>
  </si>
  <si>
    <t>Западно-Камчатская подзона</t>
  </si>
  <si>
    <t>ПАО «Дальрыба»</t>
  </si>
  <si>
    <t>2500000073</t>
  </si>
  <si>
    <t>ДВ-М-424</t>
  </si>
  <si>
    <t>-</t>
  </si>
  <si>
    <t>Рыболовецкий колхоз им. В.И. Ленина</t>
  </si>
  <si>
    <t>4101016808</t>
  </si>
  <si>
    <t>ДВ-М-412</t>
  </si>
  <si>
    <t>ПАО «ПБТФ»</t>
  </si>
  <si>
    <t>2518000814</t>
  </si>
  <si>
    <t>ДВ-М-413</t>
  </si>
  <si>
    <t>ООО «Интеррыбфлот»</t>
  </si>
  <si>
    <t>2539041064</t>
  </si>
  <si>
    <t>ДВ-М-414</t>
  </si>
  <si>
    <t>ООО «РОСКАМРЫБА»</t>
  </si>
  <si>
    <t>4100021636</t>
  </si>
  <si>
    <t>ДВ-М-415</t>
  </si>
  <si>
    <t>ЗАО «ТЕФИДА»</t>
  </si>
  <si>
    <t>2539107572</t>
  </si>
  <si>
    <t>ДВ-М-416</t>
  </si>
  <si>
    <t>ООО «Тихрыбком»</t>
  </si>
  <si>
    <t>4909053889</t>
  </si>
  <si>
    <t>ДВ-М-417</t>
  </si>
  <si>
    <t>ООО «Маг-Си Интернешнл»</t>
  </si>
  <si>
    <t>4909070355</t>
  </si>
  <si>
    <t>ДВ-М-418</t>
  </si>
  <si>
    <t>ОАО «Феникс»</t>
  </si>
  <si>
    <t>4101145169</t>
  </si>
  <si>
    <t>ДВ-М-419</t>
  </si>
  <si>
    <t>ООО «Поларис»</t>
  </si>
  <si>
    <t>4101138370</t>
  </si>
  <si>
    <t>ДВ-М-411</t>
  </si>
  <si>
    <t>АО «Озерновский РКЗ № 55»</t>
  </si>
  <si>
    <t>4108003484</t>
  </si>
  <si>
    <t>ДВ-М-421</t>
  </si>
  <si>
    <t>ООО «Север»</t>
  </si>
  <si>
    <t>4101142626</t>
  </si>
  <si>
    <t>ДВ-М-422</t>
  </si>
  <si>
    <t>АО «АКРОС 4»</t>
  </si>
  <si>
    <t>4101162037</t>
  </si>
  <si>
    <t>ДВ-М-423</t>
  </si>
  <si>
    <t>ООО «Антей»</t>
  </si>
  <si>
    <t>2704007990</t>
  </si>
  <si>
    <t>ДВ-М-425</t>
  </si>
  <si>
    <t>ООО «Монерон»</t>
  </si>
  <si>
    <t>6501266147</t>
  </si>
  <si>
    <t>ДВ-М-426</t>
  </si>
  <si>
    <t>ООО «КУК»</t>
  </si>
  <si>
    <t>6501231095</t>
  </si>
  <si>
    <t>ДВ-М-427</t>
  </si>
  <si>
    <t>ЗАО «ВОСТОК-ДЖАПАН»</t>
  </si>
  <si>
    <t>2528004350</t>
  </si>
  <si>
    <t>ДВ-М-428</t>
  </si>
  <si>
    <t>ООО «Паладин»</t>
  </si>
  <si>
    <t>6501246542</t>
  </si>
  <si>
    <t>ДВ-М-429</t>
  </si>
  <si>
    <t>ЗАО «МАРИН-ЮНИОН»</t>
  </si>
  <si>
    <t>6501094184</t>
  </si>
  <si>
    <t>ДВ-М-430</t>
  </si>
  <si>
    <t>ООО «ХАСАНРЫБА»</t>
  </si>
  <si>
    <t>2531008227</t>
  </si>
  <si>
    <t>ДВ-М-431</t>
  </si>
  <si>
    <t>ООО РК «Лунтос»</t>
  </si>
  <si>
    <t>4100006765</t>
  </si>
  <si>
    <t>ДВ-М-420</t>
  </si>
  <si>
    <t>АО «КРАБ ДМП»</t>
  </si>
  <si>
    <t>2540232063</t>
  </si>
  <si>
    <t>ДВ-М-2288</t>
  </si>
  <si>
    <t>ОДУсумма</t>
  </si>
  <si>
    <t>ОДУутв</t>
  </si>
  <si>
    <t xml:space="preserve">Камчатско-Курильская подзона </t>
  </si>
  <si>
    <t>ДВ-М-436</t>
  </si>
  <si>
    <t>ДВ-М-444</t>
  </si>
  <si>
    <t>ДВ-М-443</t>
  </si>
  <si>
    <t>ДВ-М-442</t>
  </si>
  <si>
    <t>ДВ-М-441</t>
  </si>
  <si>
    <t>ДВ-М-440</t>
  </si>
  <si>
    <t>ДВ-М-439</t>
  </si>
  <si>
    <t>ДВ-М-445</t>
  </si>
  <si>
    <t>ДВ-М-437</t>
  </si>
  <si>
    <t>ДВ-М-435</t>
  </si>
  <si>
    <t>ДВ-М-434</t>
  </si>
  <si>
    <t>ДВ-М-433</t>
  </si>
  <si>
    <t>ДВ-М-432</t>
  </si>
  <si>
    <t>ДВ-М-438</t>
  </si>
  <si>
    <t>Изъятые, нераспределенные доли/квоты</t>
  </si>
  <si>
    <t xml:space="preserve">подзона Приморье </t>
  </si>
  <si>
    <t>ООО «Комсомольскрыбпром»</t>
  </si>
  <si>
    <t>2703091196</t>
  </si>
  <si>
    <t>ДВ-М-455</t>
  </si>
  <si>
    <t>ООО «Амурское»</t>
  </si>
  <si>
    <t>2721227428</t>
  </si>
  <si>
    <t>ДВ-М-456</t>
  </si>
  <si>
    <t>ООО «ТАЙФУН»</t>
  </si>
  <si>
    <t>2704002671</t>
  </si>
  <si>
    <t>ДВ-М-457</t>
  </si>
  <si>
    <t>ООО «Восточно-промысловая компания»</t>
  </si>
  <si>
    <t>2721159312</t>
  </si>
  <si>
    <t>ДВ-М-458</t>
  </si>
  <si>
    <t>ООО «КРАБ МАРИН»</t>
  </si>
  <si>
    <t>2540227955</t>
  </si>
  <si>
    <t>ДВ-М-459</t>
  </si>
  <si>
    <t>ДВ-М-460</t>
  </si>
  <si>
    <t>ООО «Приморское»</t>
  </si>
  <si>
    <t>2536298992</t>
  </si>
  <si>
    <t>ДВ-М-461</t>
  </si>
  <si>
    <t>Северо-Охотоморская подзона</t>
  </si>
  <si>
    <t>ООО «Торгпромус»</t>
  </si>
  <si>
    <t>4909073116</t>
  </si>
  <si>
    <t>ДВ-М-446</t>
  </si>
  <si>
    <t>ООО «Охотрыбком»</t>
  </si>
  <si>
    <t>4909109309</t>
  </si>
  <si>
    <t>ДВ-М-447</t>
  </si>
  <si>
    <t>ООО «Магаданское»</t>
  </si>
  <si>
    <t>4909124787</t>
  </si>
  <si>
    <t>ДВ-М-448</t>
  </si>
  <si>
    <t>ООО «Пролив»</t>
  </si>
  <si>
    <t>2709013451</t>
  </si>
  <si>
    <t>ДВ-М-449</t>
  </si>
  <si>
    <t>ДВ-М-450</t>
  </si>
  <si>
    <t>ООО «Амуррыбпром»</t>
  </si>
  <si>
    <t>2721058970</t>
  </si>
  <si>
    <t>ДВ-М-451</t>
  </si>
  <si>
    <t>ООО «Аквариус»</t>
  </si>
  <si>
    <t>2720046210</t>
  </si>
  <si>
    <t>ДВ-М-452</t>
  </si>
  <si>
    <t>Сельскохозяйственный производственный кооператив Рыболовецкий колхоз «Восход»</t>
  </si>
  <si>
    <t>2708000273</t>
  </si>
  <si>
    <t>ДВ-М-453</t>
  </si>
  <si>
    <t>ДВ-М-454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</si>
</sst>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5"/>
  <sheetViews>
    <sheetView topLeftCell="A20" zoomScale="69" zoomScaleNormal="69" zoomScaleSheetLayoutView="100" workbookViewId="0">
      <selection activeCell="E37" sqref="E3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6.5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6.5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6.5" x14ac:dyDescent="0.25">
      <c r="A8" s="34" t="s">
        <v>20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ht="16.5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6.5" x14ac:dyDescent="0.25">
      <c r="A10" s="34" t="s">
        <v>22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6.5" x14ac:dyDescent="0.25">
      <c r="A11" s="34" t="s">
        <v>23</v>
      </c>
      <c r="B11" s="34"/>
      <c r="C11" s="34"/>
      <c r="D11" s="34"/>
      <c r="E11" s="34"/>
      <c r="F11" s="34"/>
      <c r="G11" s="34"/>
      <c r="H11" s="34"/>
      <c r="I11" s="34"/>
      <c r="J11" s="34"/>
    </row>
    <row r="13" spans="1:10" ht="37.5" customHeight="1" x14ac:dyDescent="0.25">
      <c r="A13" s="35" t="s">
        <v>8</v>
      </c>
      <c r="B13" s="35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27</v>
      </c>
      <c r="I14" s="35"/>
      <c r="J14" s="35"/>
    </row>
    <row r="16" spans="1:10" ht="71.25" customHeight="1" x14ac:dyDescent="0.25">
      <c r="A16" s="39" t="s">
        <v>4</v>
      </c>
      <c r="B16" s="39" t="s">
        <v>5</v>
      </c>
      <c r="C16" s="39" t="s">
        <v>6</v>
      </c>
      <c r="D16" s="40" t="s">
        <v>15</v>
      </c>
      <c r="E16" s="41"/>
      <c r="F16" s="42"/>
      <c r="G16" s="36" t="s">
        <v>18</v>
      </c>
      <c r="H16" s="37"/>
      <c r="I16" s="37"/>
      <c r="J16" s="38"/>
    </row>
    <row r="17" spans="1:12" ht="27.75" customHeight="1" x14ac:dyDescent="0.25">
      <c r="A17" s="39"/>
      <c r="B17" s="39"/>
      <c r="C17" s="39"/>
      <c r="D17" s="43"/>
      <c r="E17" s="44"/>
      <c r="F17" s="45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39"/>
      <c r="B18" s="39"/>
      <c r="C18" s="3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43350</v>
      </c>
      <c r="F20" s="16">
        <v>2.339</v>
      </c>
      <c r="G20" s="16" t="s">
        <v>31</v>
      </c>
      <c r="H20" s="16" t="s">
        <v>31</v>
      </c>
      <c r="I20" s="16">
        <v>2.339</v>
      </c>
      <c r="J20" s="16">
        <v>255.62899999999999</v>
      </c>
      <c r="K20" s="7"/>
      <c r="L20" s="7"/>
    </row>
    <row r="21" spans="1:12" ht="33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43342</v>
      </c>
      <c r="F21" s="16">
        <v>6.8029999999999999</v>
      </c>
      <c r="G21" s="16" t="s">
        <v>31</v>
      </c>
      <c r="H21" s="16" t="s">
        <v>31</v>
      </c>
      <c r="I21" s="16">
        <v>6.8029999999999999</v>
      </c>
      <c r="J21" s="16">
        <v>743.5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43348</v>
      </c>
      <c r="F22" s="16">
        <v>0.70899999999999996</v>
      </c>
      <c r="G22" s="16" t="s">
        <v>31</v>
      </c>
      <c r="H22" s="16" t="s">
        <v>31</v>
      </c>
      <c r="I22" s="16">
        <v>0.70899999999999996</v>
      </c>
      <c r="J22" s="16">
        <v>77.486999999999995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43348</v>
      </c>
      <c r="F23" s="16">
        <v>3.827</v>
      </c>
      <c r="G23" s="16" t="s">
        <v>31</v>
      </c>
      <c r="H23" s="16" t="s">
        <v>31</v>
      </c>
      <c r="I23" s="16">
        <v>3.827</v>
      </c>
      <c r="J23" s="16">
        <v>418.25299999999999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43343</v>
      </c>
      <c r="F24" s="16">
        <v>0.70799999999999996</v>
      </c>
      <c r="G24" s="16" t="s">
        <v>31</v>
      </c>
      <c r="H24" s="16" t="s">
        <v>31</v>
      </c>
      <c r="I24" s="16">
        <v>0.70799999999999996</v>
      </c>
      <c r="J24" s="16">
        <v>77.376999999999995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43348</v>
      </c>
      <c r="F25" s="16">
        <v>5.4870000000000001</v>
      </c>
      <c r="G25" s="16" t="s">
        <v>31</v>
      </c>
      <c r="H25" s="16" t="s">
        <v>31</v>
      </c>
      <c r="I25" s="16">
        <v>5.4870000000000001</v>
      </c>
      <c r="J25" s="16">
        <v>599.67399999999998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43349</v>
      </c>
      <c r="F26" s="16">
        <v>4.9720000000000004</v>
      </c>
      <c r="G26" s="16" t="s">
        <v>31</v>
      </c>
      <c r="H26" s="16" t="s">
        <v>31</v>
      </c>
      <c r="I26" s="16">
        <v>4.9720000000000004</v>
      </c>
      <c r="J26" s="16">
        <v>543.39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43348</v>
      </c>
      <c r="F27" s="16">
        <v>1.417</v>
      </c>
      <c r="G27" s="16" t="s">
        <v>31</v>
      </c>
      <c r="H27" s="16" t="s">
        <v>31</v>
      </c>
      <c r="I27" s="16">
        <v>1.417</v>
      </c>
      <c r="J27" s="16">
        <v>154.864</v>
      </c>
      <c r="K27" s="7"/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43343</v>
      </c>
      <c r="F28" s="16">
        <v>10.8</v>
      </c>
      <c r="G28" s="16" t="s">
        <v>31</v>
      </c>
      <c r="H28" s="16" t="s">
        <v>31</v>
      </c>
      <c r="I28" s="16">
        <v>10.8</v>
      </c>
      <c r="J28" s="16">
        <v>1180.3320000000001</v>
      </c>
      <c r="K28" s="7"/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43343</v>
      </c>
      <c r="F29" s="16">
        <v>3.419</v>
      </c>
      <c r="G29" s="16" t="s">
        <v>31</v>
      </c>
      <c r="H29" s="16" t="s">
        <v>31</v>
      </c>
      <c r="I29" s="16">
        <v>3.419</v>
      </c>
      <c r="J29" s="16">
        <v>373.66300000000001</v>
      </c>
      <c r="K29" s="7"/>
      <c r="L29" s="7"/>
    </row>
    <row r="30" spans="1:12" ht="16.5" x14ac:dyDescent="0.25">
      <c r="A30" s="11">
        <v>11</v>
      </c>
      <c r="B30" s="12" t="s">
        <v>59</v>
      </c>
      <c r="C30" s="13" t="s">
        <v>60</v>
      </c>
      <c r="D30" s="14" t="s">
        <v>61</v>
      </c>
      <c r="E30" s="15">
        <v>43343</v>
      </c>
      <c r="F30" s="16">
        <v>2.4E-2</v>
      </c>
      <c r="G30" s="16" t="s">
        <v>31</v>
      </c>
      <c r="H30" s="16" t="s">
        <v>31</v>
      </c>
      <c r="I30" s="16">
        <v>2.4E-2</v>
      </c>
      <c r="J30" s="16">
        <v>2.6230000000000002</v>
      </c>
      <c r="K30" s="7"/>
      <c r="L30" s="7"/>
    </row>
    <row r="31" spans="1:12" ht="16.5" x14ac:dyDescent="0.25">
      <c r="A31" s="11">
        <v>12</v>
      </c>
      <c r="B31" s="12" t="s">
        <v>62</v>
      </c>
      <c r="C31" s="13" t="s">
        <v>63</v>
      </c>
      <c r="D31" s="14" t="s">
        <v>64</v>
      </c>
      <c r="E31" s="15">
        <v>43341</v>
      </c>
      <c r="F31" s="16">
        <v>8.7490000000000006</v>
      </c>
      <c r="G31" s="16" t="s">
        <v>31</v>
      </c>
      <c r="H31" s="16" t="s">
        <v>31</v>
      </c>
      <c r="I31" s="16">
        <v>8.7490000000000006</v>
      </c>
      <c r="J31" s="16">
        <v>956.178</v>
      </c>
      <c r="K31" s="7"/>
      <c r="L31" s="7"/>
    </row>
    <row r="32" spans="1:12" ht="16.5" x14ac:dyDescent="0.25">
      <c r="A32" s="11">
        <v>13</v>
      </c>
      <c r="B32" s="12" t="s">
        <v>65</v>
      </c>
      <c r="C32" s="13" t="s">
        <v>66</v>
      </c>
      <c r="D32" s="14" t="s">
        <v>67</v>
      </c>
      <c r="E32" s="15">
        <v>43342</v>
      </c>
      <c r="F32" s="16">
        <v>7.8250000000000002</v>
      </c>
      <c r="G32" s="16" t="s">
        <v>31</v>
      </c>
      <c r="H32" s="16" t="s">
        <v>31</v>
      </c>
      <c r="I32" s="16">
        <v>7.8250000000000002</v>
      </c>
      <c r="J32" s="16">
        <v>855.19399999999996</v>
      </c>
      <c r="K32" s="7"/>
      <c r="L32" s="7"/>
    </row>
    <row r="33" spans="1:12" ht="16.5" x14ac:dyDescent="0.25">
      <c r="A33" s="11">
        <v>14</v>
      </c>
      <c r="B33" s="12" t="s">
        <v>68</v>
      </c>
      <c r="C33" s="13" t="s">
        <v>69</v>
      </c>
      <c r="D33" s="14" t="s">
        <v>70</v>
      </c>
      <c r="E33" s="15">
        <v>43348</v>
      </c>
      <c r="F33" s="16">
        <v>11.321</v>
      </c>
      <c r="G33" s="16" t="s">
        <v>31</v>
      </c>
      <c r="H33" s="16" t="s">
        <v>31</v>
      </c>
      <c r="I33" s="16">
        <v>11.321</v>
      </c>
      <c r="J33" s="19">
        <f>1237.272-0.001</f>
        <v>1237.271</v>
      </c>
      <c r="K33" s="7"/>
      <c r="L33" s="7"/>
    </row>
    <row r="34" spans="1:12" ht="16.5" x14ac:dyDescent="0.25">
      <c r="A34" s="11">
        <v>15</v>
      </c>
      <c r="B34" s="12" t="s">
        <v>71</v>
      </c>
      <c r="C34" s="13" t="s">
        <v>72</v>
      </c>
      <c r="D34" s="14" t="s">
        <v>73</v>
      </c>
      <c r="E34" s="15">
        <v>43342</v>
      </c>
      <c r="F34" s="16">
        <v>10.760999999999999</v>
      </c>
      <c r="G34" s="16" t="s">
        <v>31</v>
      </c>
      <c r="H34" s="16" t="s">
        <v>31</v>
      </c>
      <c r="I34" s="16">
        <v>10.760999999999999</v>
      </c>
      <c r="J34" s="16">
        <v>1176.07</v>
      </c>
      <c r="K34" s="7"/>
      <c r="L34" s="7"/>
    </row>
    <row r="35" spans="1:12" ht="16.5" x14ac:dyDescent="0.25">
      <c r="A35" s="11">
        <v>16</v>
      </c>
      <c r="B35" s="12" t="s">
        <v>74</v>
      </c>
      <c r="C35" s="13" t="s">
        <v>75</v>
      </c>
      <c r="D35" s="14" t="s">
        <v>76</v>
      </c>
      <c r="E35" s="15">
        <v>43341</v>
      </c>
      <c r="F35" s="16">
        <v>10.018000000000001</v>
      </c>
      <c r="G35" s="16" t="s">
        <v>31</v>
      </c>
      <c r="H35" s="16" t="s">
        <v>31</v>
      </c>
      <c r="I35" s="16">
        <v>10.018000000000001</v>
      </c>
      <c r="J35" s="16">
        <v>1094.867</v>
      </c>
      <c r="K35" s="7"/>
      <c r="L35" s="7"/>
    </row>
    <row r="36" spans="1:12" ht="16.5" x14ac:dyDescent="0.25">
      <c r="A36" s="11">
        <v>17</v>
      </c>
      <c r="B36" s="12" t="s">
        <v>77</v>
      </c>
      <c r="C36" s="13" t="s">
        <v>78</v>
      </c>
      <c r="D36" s="14" t="s">
        <v>79</v>
      </c>
      <c r="E36" s="15">
        <v>43348</v>
      </c>
      <c r="F36" s="16">
        <v>1.53</v>
      </c>
      <c r="G36" s="19" t="s">
        <v>31</v>
      </c>
      <c r="H36" s="19" t="s">
        <v>31</v>
      </c>
      <c r="I36" s="19">
        <v>1.53</v>
      </c>
      <c r="J36" s="16">
        <v>167.214</v>
      </c>
      <c r="K36" s="7"/>
      <c r="L36" s="7"/>
    </row>
    <row r="37" spans="1:12" ht="16.5" x14ac:dyDescent="0.25">
      <c r="A37" s="11">
        <v>18</v>
      </c>
      <c r="B37" s="12" t="s">
        <v>80</v>
      </c>
      <c r="C37" s="13" t="s">
        <v>81</v>
      </c>
      <c r="D37" s="14" t="s">
        <v>82</v>
      </c>
      <c r="E37" s="15">
        <v>43343</v>
      </c>
      <c r="F37" s="16">
        <v>1.131</v>
      </c>
      <c r="G37" s="16" t="s">
        <v>31</v>
      </c>
      <c r="H37" s="16" t="s">
        <v>31</v>
      </c>
      <c r="I37" s="16">
        <v>1.131</v>
      </c>
      <c r="J37" s="16">
        <v>123.607</v>
      </c>
      <c r="K37" s="7"/>
      <c r="L37" s="7"/>
    </row>
    <row r="38" spans="1:12" ht="16.5" x14ac:dyDescent="0.25">
      <c r="A38" s="11">
        <v>19</v>
      </c>
      <c r="B38" s="12" t="s">
        <v>83</v>
      </c>
      <c r="C38" s="13" t="s">
        <v>84</v>
      </c>
      <c r="D38" s="14" t="s">
        <v>85</v>
      </c>
      <c r="E38" s="15">
        <v>43343</v>
      </c>
      <c r="F38" s="16">
        <v>0.23</v>
      </c>
      <c r="G38" s="19" t="s">
        <v>31</v>
      </c>
      <c r="H38" s="19" t="s">
        <v>31</v>
      </c>
      <c r="I38" s="19">
        <v>0.23</v>
      </c>
      <c r="J38" s="16">
        <v>25.137</v>
      </c>
      <c r="K38" s="7"/>
      <c r="L38" s="7"/>
    </row>
    <row r="39" spans="1:12" ht="16.5" x14ac:dyDescent="0.25">
      <c r="A39" s="11">
        <v>20</v>
      </c>
      <c r="B39" s="12" t="s">
        <v>86</v>
      </c>
      <c r="C39" s="13" t="s">
        <v>87</v>
      </c>
      <c r="D39" s="14" t="s">
        <v>88</v>
      </c>
      <c r="E39" s="15">
        <v>43348</v>
      </c>
      <c r="F39" s="16">
        <v>1.84</v>
      </c>
      <c r="G39" s="16" t="s">
        <v>31</v>
      </c>
      <c r="H39" s="16" t="s">
        <v>31</v>
      </c>
      <c r="I39" s="16">
        <v>1.84</v>
      </c>
      <c r="J39" s="16">
        <v>201.09399999999999</v>
      </c>
      <c r="K39" s="7"/>
      <c r="L39" s="7"/>
    </row>
    <row r="40" spans="1:12" ht="16.5" x14ac:dyDescent="0.25">
      <c r="A40" s="11">
        <v>21</v>
      </c>
      <c r="B40" s="12" t="s">
        <v>89</v>
      </c>
      <c r="C40" s="13" t="s">
        <v>90</v>
      </c>
      <c r="D40" s="14" t="s">
        <v>91</v>
      </c>
      <c r="E40" s="15">
        <v>43343</v>
      </c>
      <c r="F40" s="16">
        <v>5.77</v>
      </c>
      <c r="G40" s="16" t="s">
        <v>31</v>
      </c>
      <c r="H40" s="16" t="s">
        <v>31</v>
      </c>
      <c r="I40" s="16">
        <v>5.77</v>
      </c>
      <c r="J40" s="16">
        <v>630.60299999999995</v>
      </c>
      <c r="K40" s="7"/>
      <c r="L40" s="7"/>
    </row>
    <row r="41" spans="1:12" ht="16.5" x14ac:dyDescent="0.25">
      <c r="A41" s="11">
        <v>22</v>
      </c>
      <c r="B41" s="12" t="s">
        <v>92</v>
      </c>
      <c r="C41" s="13" t="s">
        <v>93</v>
      </c>
      <c r="D41" s="14" t="s">
        <v>94</v>
      </c>
      <c r="E41" s="15">
        <v>43349</v>
      </c>
      <c r="F41" s="16">
        <v>0.32</v>
      </c>
      <c r="G41" s="16" t="s">
        <v>31</v>
      </c>
      <c r="H41" s="16" t="s">
        <v>31</v>
      </c>
      <c r="I41" s="16">
        <v>0.32</v>
      </c>
      <c r="J41" s="16">
        <v>34.972999999999999</v>
      </c>
      <c r="K41" s="7"/>
      <c r="L41" s="7"/>
    </row>
    <row r="42" spans="1:12" ht="16.5" x14ac:dyDescent="0.25">
      <c r="A42" s="11"/>
      <c r="B42" s="12"/>
      <c r="C42" s="13"/>
      <c r="D42" s="14"/>
      <c r="E42" s="15"/>
      <c r="F42" s="16">
        <v>100.00000000000001</v>
      </c>
      <c r="G42" s="16" t="s">
        <v>31</v>
      </c>
      <c r="H42" s="16" t="s">
        <v>31</v>
      </c>
      <c r="I42" s="26">
        <f>SUM(I20:I41)</f>
        <v>100</v>
      </c>
      <c r="J42" s="20">
        <f>SUM(J20:J41)</f>
        <v>10928.999999999998</v>
      </c>
      <c r="K42" s="7">
        <f>I42</f>
        <v>100</v>
      </c>
      <c r="L42" s="7"/>
    </row>
    <row r="43" spans="1:12" ht="16.5" x14ac:dyDescent="0.25">
      <c r="A43" s="11"/>
      <c r="B43" s="12" t="s">
        <v>95</v>
      </c>
      <c r="C43" s="13"/>
      <c r="D43" s="14"/>
      <c r="E43" s="15"/>
      <c r="F43" s="16"/>
      <c r="G43" s="16" t="s">
        <v>31</v>
      </c>
      <c r="H43" s="16"/>
      <c r="I43" s="16" t="s">
        <v>31</v>
      </c>
      <c r="J43" s="16">
        <v>10929.000999999998</v>
      </c>
      <c r="K43" s="7"/>
      <c r="L43" s="7"/>
    </row>
    <row r="44" spans="1:12" ht="16.5" x14ac:dyDescent="0.25">
      <c r="A44" s="11"/>
      <c r="B44" s="12" t="s">
        <v>96</v>
      </c>
      <c r="C44" s="13"/>
      <c r="D44" s="14"/>
      <c r="E44" s="15"/>
      <c r="F44" s="16"/>
      <c r="G44" s="16" t="s">
        <v>31</v>
      </c>
      <c r="H44" s="16"/>
      <c r="I44" s="16" t="s">
        <v>31</v>
      </c>
      <c r="J44" s="20">
        <v>10929</v>
      </c>
      <c r="K44" s="7"/>
      <c r="L44" s="7"/>
    </row>
    <row r="45" spans="1:12" x14ac:dyDescent="0.25">
      <c r="J45" s="18">
        <f>J44-J43</f>
        <v>-9.9999999838473741E-4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8"/>
  <sheetViews>
    <sheetView topLeftCell="A19" zoomScale="82" zoomScaleNormal="82" zoomScaleSheetLayoutView="100" workbookViewId="0">
      <selection activeCell="C38" sqref="C3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6.5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6.5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6.5" x14ac:dyDescent="0.25">
      <c r="A8" s="34" t="s">
        <v>20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ht="16.5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6.5" x14ac:dyDescent="0.25">
      <c r="A10" s="34" t="s">
        <v>22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6.5" x14ac:dyDescent="0.25">
      <c r="A11" s="34" t="s">
        <v>23</v>
      </c>
      <c r="B11" s="34"/>
      <c r="C11" s="34"/>
      <c r="D11" s="34"/>
      <c r="E11" s="34"/>
      <c r="F11" s="34"/>
      <c r="G11" s="34"/>
      <c r="H11" s="34"/>
      <c r="I11" s="34"/>
      <c r="J11" s="34"/>
    </row>
    <row r="13" spans="1:10" ht="37.5" customHeight="1" x14ac:dyDescent="0.25">
      <c r="A13" s="35" t="s">
        <v>8</v>
      </c>
      <c r="B13" s="35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97</v>
      </c>
      <c r="I14" s="35"/>
      <c r="J14" s="35"/>
    </row>
    <row r="16" spans="1:10" ht="71.25" customHeight="1" x14ac:dyDescent="0.25">
      <c r="A16" s="39" t="s">
        <v>4</v>
      </c>
      <c r="B16" s="39" t="s">
        <v>5</v>
      </c>
      <c r="C16" s="39" t="s">
        <v>6</v>
      </c>
      <c r="D16" s="40" t="s">
        <v>15</v>
      </c>
      <c r="E16" s="41"/>
      <c r="F16" s="42"/>
      <c r="G16" s="36" t="s">
        <v>18</v>
      </c>
      <c r="H16" s="37"/>
      <c r="I16" s="37"/>
      <c r="J16" s="38"/>
    </row>
    <row r="17" spans="1:12" ht="27.75" customHeight="1" x14ac:dyDescent="0.25">
      <c r="A17" s="39"/>
      <c r="B17" s="39"/>
      <c r="C17" s="39"/>
      <c r="D17" s="43"/>
      <c r="E17" s="44"/>
      <c r="F17" s="45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39"/>
      <c r="B18" s="39"/>
      <c r="C18" s="3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53</v>
      </c>
      <c r="C20" s="13" t="s">
        <v>54</v>
      </c>
      <c r="D20" s="14" t="s">
        <v>98</v>
      </c>
      <c r="E20" s="15">
        <v>43343</v>
      </c>
      <c r="F20" s="16">
        <v>3.1829999999999998</v>
      </c>
      <c r="G20" s="16" t="s">
        <v>31</v>
      </c>
      <c r="H20" s="16" t="s">
        <v>31</v>
      </c>
      <c r="I20" s="16">
        <v>3.1829999999999998</v>
      </c>
      <c r="J20" s="16">
        <v>138.62</v>
      </c>
      <c r="K20" s="7"/>
      <c r="L20" s="7"/>
    </row>
    <row r="21" spans="1:12" ht="16.5" x14ac:dyDescent="0.25">
      <c r="A21" s="11">
        <v>2</v>
      </c>
      <c r="B21" s="12" t="s">
        <v>77</v>
      </c>
      <c r="C21" s="13" t="s">
        <v>78</v>
      </c>
      <c r="D21" s="14" t="s">
        <v>99</v>
      </c>
      <c r="E21" s="15">
        <v>43343</v>
      </c>
      <c r="F21" s="16">
        <v>3.016</v>
      </c>
      <c r="G21" s="19" t="s">
        <v>31</v>
      </c>
      <c r="H21" s="19" t="s">
        <v>31</v>
      </c>
      <c r="I21" s="19">
        <v>3.016</v>
      </c>
      <c r="J21" s="16">
        <v>131.34700000000001</v>
      </c>
      <c r="K21" s="7"/>
      <c r="L21" s="7"/>
    </row>
    <row r="22" spans="1:12" ht="16.5" x14ac:dyDescent="0.25">
      <c r="A22" s="11">
        <v>3</v>
      </c>
      <c r="B22" s="12" t="s">
        <v>74</v>
      </c>
      <c r="C22" s="13" t="s">
        <v>75</v>
      </c>
      <c r="D22" s="14" t="s">
        <v>100</v>
      </c>
      <c r="E22" s="15">
        <v>43341</v>
      </c>
      <c r="F22" s="16">
        <v>16.734000000000002</v>
      </c>
      <c r="G22" s="16" t="s">
        <v>31</v>
      </c>
      <c r="H22" s="16" t="s">
        <v>31</v>
      </c>
      <c r="I22" s="16">
        <v>16.734000000000002</v>
      </c>
      <c r="J22" s="16">
        <v>728.76599999999996</v>
      </c>
      <c r="K22" s="7"/>
      <c r="L22" s="7"/>
    </row>
    <row r="23" spans="1:12" ht="16.5" x14ac:dyDescent="0.25">
      <c r="A23" s="11">
        <v>4</v>
      </c>
      <c r="B23" s="12" t="s">
        <v>71</v>
      </c>
      <c r="C23" s="13" t="s">
        <v>72</v>
      </c>
      <c r="D23" s="14" t="s">
        <v>101</v>
      </c>
      <c r="E23" s="15">
        <v>43342</v>
      </c>
      <c r="F23" s="16">
        <v>20.696000000000002</v>
      </c>
      <c r="G23" s="16" t="s">
        <v>31</v>
      </c>
      <c r="H23" s="16" t="s">
        <v>31</v>
      </c>
      <c r="I23" s="16">
        <v>20.696000000000002</v>
      </c>
      <c r="J23" s="19">
        <f>901.311-0.001</f>
        <v>901.31000000000006</v>
      </c>
      <c r="K23" s="7"/>
      <c r="L23" s="7"/>
    </row>
    <row r="24" spans="1:12" ht="16.5" x14ac:dyDescent="0.25">
      <c r="A24" s="11">
        <v>5</v>
      </c>
      <c r="B24" s="12" t="s">
        <v>28</v>
      </c>
      <c r="C24" s="13" t="s">
        <v>29</v>
      </c>
      <c r="D24" s="14" t="s">
        <v>102</v>
      </c>
      <c r="E24" s="15">
        <v>43343</v>
      </c>
      <c r="F24" s="16">
        <v>6.0419999999999998</v>
      </c>
      <c r="G24" s="16" t="s">
        <v>31</v>
      </c>
      <c r="H24" s="16" t="s">
        <v>31</v>
      </c>
      <c r="I24" s="16">
        <v>6.0419999999999998</v>
      </c>
      <c r="J24" s="16">
        <v>263.12900000000002</v>
      </c>
      <c r="K24" s="7"/>
      <c r="L24" s="7"/>
    </row>
    <row r="25" spans="1:12" ht="16.5" x14ac:dyDescent="0.25">
      <c r="A25" s="11">
        <v>6</v>
      </c>
      <c r="B25" s="12" t="s">
        <v>65</v>
      </c>
      <c r="C25" s="13" t="s">
        <v>66</v>
      </c>
      <c r="D25" s="14" t="s">
        <v>103</v>
      </c>
      <c r="E25" s="15">
        <v>43342</v>
      </c>
      <c r="F25" s="16">
        <v>12.722</v>
      </c>
      <c r="G25" s="16" t="s">
        <v>31</v>
      </c>
      <c r="H25" s="16" t="s">
        <v>31</v>
      </c>
      <c r="I25" s="16">
        <v>12.722</v>
      </c>
      <c r="J25" s="16">
        <v>554.04300000000001</v>
      </c>
      <c r="K25" s="7"/>
      <c r="L25" s="7"/>
    </row>
    <row r="26" spans="1:12" ht="16.5" x14ac:dyDescent="0.25">
      <c r="A26" s="11">
        <v>7</v>
      </c>
      <c r="B26" s="12" t="s">
        <v>62</v>
      </c>
      <c r="C26" s="13" t="s">
        <v>63</v>
      </c>
      <c r="D26" s="14" t="s">
        <v>104</v>
      </c>
      <c r="E26" s="15">
        <v>43341</v>
      </c>
      <c r="F26" s="16">
        <v>5.3810000000000002</v>
      </c>
      <c r="G26" s="16" t="s">
        <v>31</v>
      </c>
      <c r="H26" s="16" t="s">
        <v>31</v>
      </c>
      <c r="I26" s="16">
        <v>5.3810000000000002</v>
      </c>
      <c r="J26" s="16">
        <v>234.34299999999999</v>
      </c>
      <c r="K26" s="7"/>
      <c r="L26" s="7"/>
    </row>
    <row r="27" spans="1:12" ht="16.5" x14ac:dyDescent="0.25">
      <c r="A27" s="11">
        <v>8</v>
      </c>
      <c r="B27" s="12" t="s">
        <v>86</v>
      </c>
      <c r="C27" s="13" t="s">
        <v>87</v>
      </c>
      <c r="D27" s="14" t="s">
        <v>105</v>
      </c>
      <c r="E27" s="15">
        <v>43343</v>
      </c>
      <c r="F27" s="16">
        <v>0.63800000000000001</v>
      </c>
      <c r="G27" s="16" t="s">
        <v>31</v>
      </c>
      <c r="H27" s="16" t="s">
        <v>31</v>
      </c>
      <c r="I27" s="16">
        <v>0.63800000000000001</v>
      </c>
      <c r="J27" s="16">
        <v>27.785</v>
      </c>
      <c r="K27" s="7"/>
      <c r="L27" s="7"/>
    </row>
    <row r="28" spans="1:12" ht="16.5" x14ac:dyDescent="0.25">
      <c r="A28" s="11">
        <v>9</v>
      </c>
      <c r="B28" s="12" t="s">
        <v>89</v>
      </c>
      <c r="C28" s="13" t="s">
        <v>90</v>
      </c>
      <c r="D28" s="14" t="s">
        <v>106</v>
      </c>
      <c r="E28" s="15">
        <v>43347</v>
      </c>
      <c r="F28" s="16">
        <v>13.167</v>
      </c>
      <c r="G28" s="16" t="s">
        <v>31</v>
      </c>
      <c r="H28" s="16" t="s">
        <v>31</v>
      </c>
      <c r="I28" s="16">
        <v>13.167</v>
      </c>
      <c r="J28" s="16">
        <v>573.423</v>
      </c>
      <c r="K28" s="7"/>
      <c r="L28" s="7"/>
    </row>
    <row r="29" spans="1:12" ht="16.5" x14ac:dyDescent="0.25">
      <c r="A29" s="11">
        <v>10</v>
      </c>
      <c r="B29" s="12" t="s">
        <v>44</v>
      </c>
      <c r="C29" s="13" t="s">
        <v>45</v>
      </c>
      <c r="D29" s="14" t="s">
        <v>107</v>
      </c>
      <c r="E29" s="15">
        <v>43343</v>
      </c>
      <c r="F29" s="16">
        <v>5.8810000000000002</v>
      </c>
      <c r="G29" s="16" t="s">
        <v>31</v>
      </c>
      <c r="H29" s="16" t="s">
        <v>31</v>
      </c>
      <c r="I29" s="16">
        <v>5.8810000000000002</v>
      </c>
      <c r="J29" s="16">
        <v>256.11799999999999</v>
      </c>
      <c r="K29" s="7"/>
      <c r="L29" s="7"/>
    </row>
    <row r="30" spans="1:12" ht="16.5" x14ac:dyDescent="0.25">
      <c r="A30" s="11">
        <v>11</v>
      </c>
      <c r="B30" s="12" t="s">
        <v>38</v>
      </c>
      <c r="C30" s="13" t="s">
        <v>39</v>
      </c>
      <c r="D30" s="14" t="s">
        <v>108</v>
      </c>
      <c r="E30" s="15">
        <v>43343</v>
      </c>
      <c r="F30" s="16">
        <v>3.8149999999999999</v>
      </c>
      <c r="G30" s="16" t="s">
        <v>31</v>
      </c>
      <c r="H30" s="16" t="s">
        <v>31</v>
      </c>
      <c r="I30" s="16">
        <v>3.8149999999999999</v>
      </c>
      <c r="J30" s="16">
        <v>166.143</v>
      </c>
      <c r="K30" s="7"/>
      <c r="L30" s="7"/>
    </row>
    <row r="31" spans="1:12" ht="16.5" x14ac:dyDescent="0.25">
      <c r="A31" s="11">
        <v>12</v>
      </c>
      <c r="B31" s="12" t="s">
        <v>35</v>
      </c>
      <c r="C31" s="13" t="s">
        <v>36</v>
      </c>
      <c r="D31" s="14" t="s">
        <v>109</v>
      </c>
      <c r="E31" s="15">
        <v>43343</v>
      </c>
      <c r="F31" s="16">
        <v>3.1789999999999998</v>
      </c>
      <c r="G31" s="16" t="s">
        <v>31</v>
      </c>
      <c r="H31" s="16" t="s">
        <v>31</v>
      </c>
      <c r="I31" s="16">
        <v>3.1789999999999998</v>
      </c>
      <c r="J31" s="16">
        <v>138.44499999999999</v>
      </c>
      <c r="K31" s="7"/>
      <c r="L31" s="7"/>
    </row>
    <row r="32" spans="1:12" ht="16.5" x14ac:dyDescent="0.25">
      <c r="A32" s="11">
        <v>13</v>
      </c>
      <c r="B32" s="12" t="s">
        <v>56</v>
      </c>
      <c r="C32" s="13" t="s">
        <v>57</v>
      </c>
      <c r="D32" s="14" t="s">
        <v>110</v>
      </c>
      <c r="E32" s="15">
        <v>43343</v>
      </c>
      <c r="F32" s="16">
        <v>5.1449999999999996</v>
      </c>
      <c r="G32" s="16" t="s">
        <v>31</v>
      </c>
      <c r="H32" s="16" t="s">
        <v>31</v>
      </c>
      <c r="I32" s="16">
        <v>5.1449999999999996</v>
      </c>
      <c r="J32" s="16">
        <v>224.065</v>
      </c>
      <c r="K32" s="7"/>
      <c r="L32" s="7"/>
    </row>
    <row r="33" spans="1:12" ht="16.5" x14ac:dyDescent="0.25">
      <c r="A33" s="11">
        <v>14</v>
      </c>
      <c r="B33" s="12" t="s">
        <v>59</v>
      </c>
      <c r="C33" s="13" t="s">
        <v>60</v>
      </c>
      <c r="D33" s="14" t="s">
        <v>111</v>
      </c>
      <c r="E33" s="15">
        <v>43343</v>
      </c>
      <c r="F33" s="16">
        <v>0.39300000000000002</v>
      </c>
      <c r="G33" s="16" t="s">
        <v>31</v>
      </c>
      <c r="H33" s="16" t="s">
        <v>31</v>
      </c>
      <c r="I33" s="16">
        <v>0.39300000000000002</v>
      </c>
      <c r="J33" s="16">
        <v>17.114999999999998</v>
      </c>
      <c r="K33" s="7"/>
      <c r="L33" s="7"/>
    </row>
    <row r="34" spans="1:12" ht="33" x14ac:dyDescent="0.25">
      <c r="A34" s="11">
        <v>15</v>
      </c>
      <c r="B34" s="22" t="s">
        <v>112</v>
      </c>
      <c r="C34" s="23"/>
      <c r="D34" s="24"/>
      <c r="E34" s="25"/>
      <c r="F34" s="21">
        <v>7.9999999999955662E-3</v>
      </c>
      <c r="G34" s="21" t="s">
        <v>31</v>
      </c>
      <c r="H34" s="21" t="s">
        <v>31</v>
      </c>
      <c r="I34" s="21">
        <v>7.9999999999955662E-3</v>
      </c>
      <c r="J34" s="21">
        <v>0.34799999999999998</v>
      </c>
      <c r="K34" s="7"/>
      <c r="L34" s="7"/>
    </row>
    <row r="35" spans="1:12" ht="16.5" x14ac:dyDescent="0.25">
      <c r="A35" s="11"/>
      <c r="B35" s="12"/>
      <c r="C35" s="13"/>
      <c r="D35" s="14"/>
      <c r="E35" s="15"/>
      <c r="F35" s="16">
        <v>100</v>
      </c>
      <c r="G35" s="16" t="s">
        <v>31</v>
      </c>
      <c r="H35" s="16" t="s">
        <v>31</v>
      </c>
      <c r="I35" s="16">
        <f>SUM(I20:I34)</f>
        <v>100</v>
      </c>
      <c r="J35" s="20">
        <v>4355.0009999999993</v>
      </c>
      <c r="K35" s="7">
        <f>I35</f>
        <v>100</v>
      </c>
      <c r="L35" s="7"/>
    </row>
    <row r="36" spans="1:12" ht="16.5" x14ac:dyDescent="0.25">
      <c r="A36" s="11"/>
      <c r="B36" s="12" t="s">
        <v>95</v>
      </c>
      <c r="C36" s="13"/>
      <c r="D36" s="14"/>
      <c r="E36" s="15"/>
      <c r="F36" s="16"/>
      <c r="G36" s="16" t="s">
        <v>31</v>
      </c>
      <c r="H36" s="16"/>
      <c r="I36" s="16" t="s">
        <v>31</v>
      </c>
      <c r="J36" s="16">
        <v>4355.0009999999993</v>
      </c>
      <c r="K36" s="7"/>
      <c r="L36" s="7"/>
    </row>
    <row r="37" spans="1:12" ht="16.5" x14ac:dyDescent="0.25">
      <c r="A37" s="11"/>
      <c r="B37" s="12" t="s">
        <v>96</v>
      </c>
      <c r="C37" s="13"/>
      <c r="D37" s="14"/>
      <c r="E37" s="15"/>
      <c r="F37" s="16"/>
      <c r="G37" s="16" t="s">
        <v>31</v>
      </c>
      <c r="H37" s="16"/>
      <c r="I37" s="16" t="s">
        <v>31</v>
      </c>
      <c r="J37" s="20">
        <v>4355</v>
      </c>
      <c r="K37" s="33">
        <f>J37-J34</f>
        <v>4354.652</v>
      </c>
      <c r="L37" s="7"/>
    </row>
    <row r="38" spans="1:12" x14ac:dyDescent="0.25">
      <c r="J38" s="18">
        <f>J37-J36</f>
        <v>-9.9999999929423211E-4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topLeftCell="A12" zoomScale="62" zoomScaleNormal="62" zoomScaleSheetLayoutView="100" workbookViewId="0">
      <selection activeCell="S18" sqref="R18:S1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6.5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6.5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6.5" x14ac:dyDescent="0.25">
      <c r="A8" s="34" t="s">
        <v>20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ht="16.5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6.5" x14ac:dyDescent="0.25">
      <c r="A10" s="34" t="s">
        <v>22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6.5" x14ac:dyDescent="0.25">
      <c r="A11" s="34" t="s">
        <v>23</v>
      </c>
      <c r="B11" s="34"/>
      <c r="C11" s="34"/>
      <c r="D11" s="34"/>
      <c r="E11" s="34"/>
      <c r="F11" s="34"/>
      <c r="G11" s="34"/>
      <c r="H11" s="34"/>
      <c r="I11" s="34"/>
      <c r="J11" s="34"/>
    </row>
    <row r="13" spans="1:10" ht="37.5" customHeight="1" x14ac:dyDescent="0.25">
      <c r="A13" s="35" t="s">
        <v>8</v>
      </c>
      <c r="B13" s="35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113</v>
      </c>
      <c r="I14" s="35"/>
      <c r="J14" s="35"/>
    </row>
    <row r="16" spans="1:10" ht="71.25" customHeight="1" x14ac:dyDescent="0.25">
      <c r="A16" s="39" t="s">
        <v>4</v>
      </c>
      <c r="B16" s="39" t="s">
        <v>5</v>
      </c>
      <c r="C16" s="39" t="s">
        <v>6</v>
      </c>
      <c r="D16" s="40" t="s">
        <v>15</v>
      </c>
      <c r="E16" s="41"/>
      <c r="F16" s="42"/>
      <c r="G16" s="36" t="s">
        <v>18</v>
      </c>
      <c r="H16" s="37"/>
      <c r="I16" s="37"/>
      <c r="J16" s="38"/>
    </row>
    <row r="17" spans="1:12" ht="27.75" customHeight="1" x14ac:dyDescent="0.25">
      <c r="A17" s="39"/>
      <c r="B17" s="39"/>
      <c r="C17" s="39"/>
      <c r="D17" s="43"/>
      <c r="E17" s="44"/>
      <c r="F17" s="45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39"/>
      <c r="B18" s="39"/>
      <c r="C18" s="3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114</v>
      </c>
      <c r="C20" s="13" t="s">
        <v>115</v>
      </c>
      <c r="D20" s="14" t="s">
        <v>116</v>
      </c>
      <c r="E20" s="15">
        <v>43347</v>
      </c>
      <c r="F20" s="16">
        <v>0.38500000000000001</v>
      </c>
      <c r="G20" s="16" t="s">
        <v>31</v>
      </c>
      <c r="H20" s="16" t="s">
        <v>31</v>
      </c>
      <c r="I20" s="16">
        <v>0.38500000000000001</v>
      </c>
      <c r="J20" s="16">
        <v>1.0669999999999999</v>
      </c>
      <c r="K20" s="7"/>
      <c r="L20" s="7"/>
    </row>
    <row r="21" spans="1:12" ht="16.5" x14ac:dyDescent="0.25">
      <c r="A21" s="11">
        <v>2</v>
      </c>
      <c r="B21" s="12" t="s">
        <v>117</v>
      </c>
      <c r="C21" s="13" t="s">
        <v>118</v>
      </c>
      <c r="D21" s="14" t="s">
        <v>119</v>
      </c>
      <c r="E21" s="15">
        <v>43348</v>
      </c>
      <c r="F21" s="16">
        <v>2.7170000000000001</v>
      </c>
      <c r="G21" s="16" t="s">
        <v>31</v>
      </c>
      <c r="H21" s="16" t="s">
        <v>31</v>
      </c>
      <c r="I21" s="16">
        <v>2.7170000000000001</v>
      </c>
      <c r="J21" s="16">
        <v>7.5279999999999996</v>
      </c>
      <c r="K21" s="7"/>
      <c r="L21" s="7"/>
    </row>
    <row r="22" spans="1:12" ht="16.5" x14ac:dyDescent="0.25">
      <c r="A22" s="27">
        <v>3</v>
      </c>
      <c r="B22" s="28" t="s">
        <v>120</v>
      </c>
      <c r="C22" s="29" t="s">
        <v>121</v>
      </c>
      <c r="D22" s="30" t="s">
        <v>122</v>
      </c>
      <c r="E22" s="31">
        <v>43348</v>
      </c>
      <c r="F22" s="32">
        <v>27.295000000000002</v>
      </c>
      <c r="G22" s="32" t="s">
        <v>31</v>
      </c>
      <c r="H22" s="32" t="s">
        <v>31</v>
      </c>
      <c r="I22" s="32">
        <v>27.295000000000002</v>
      </c>
      <c r="K22" s="32">
        <v>75.626000000000005</v>
      </c>
      <c r="L22" s="7"/>
    </row>
    <row r="23" spans="1:12" ht="33" x14ac:dyDescent="0.25">
      <c r="A23" s="11">
        <v>4</v>
      </c>
      <c r="B23" s="12" t="s">
        <v>123</v>
      </c>
      <c r="C23" s="13" t="s">
        <v>124</v>
      </c>
      <c r="D23" s="14" t="s">
        <v>125</v>
      </c>
      <c r="E23" s="15">
        <v>43348</v>
      </c>
      <c r="F23" s="16">
        <v>23.95</v>
      </c>
      <c r="G23" s="16" t="s">
        <v>31</v>
      </c>
      <c r="H23" s="16" t="s">
        <v>31</v>
      </c>
      <c r="I23" s="16">
        <v>23.95</v>
      </c>
      <c r="J23" s="16">
        <v>66.358000000000004</v>
      </c>
      <c r="K23" s="7"/>
      <c r="L23" s="7"/>
    </row>
    <row r="24" spans="1:12" ht="16.5" x14ac:dyDescent="0.25">
      <c r="A24" s="11">
        <v>5</v>
      </c>
      <c r="B24" s="12" t="s">
        <v>126</v>
      </c>
      <c r="C24" s="13" t="s">
        <v>127</v>
      </c>
      <c r="D24" s="14" t="s">
        <v>128</v>
      </c>
      <c r="E24" s="15">
        <v>43348</v>
      </c>
      <c r="F24" s="16">
        <v>15.065</v>
      </c>
      <c r="G24" s="16" t="s">
        <v>31</v>
      </c>
      <c r="H24" s="16" t="s">
        <v>31</v>
      </c>
      <c r="I24" s="16">
        <v>15.065</v>
      </c>
      <c r="J24" s="16">
        <v>41.741</v>
      </c>
      <c r="K24" s="7"/>
      <c r="L24" s="7"/>
    </row>
    <row r="25" spans="1:12" ht="16.5" x14ac:dyDescent="0.25">
      <c r="A25" s="11">
        <v>6</v>
      </c>
      <c r="B25" s="12" t="s">
        <v>68</v>
      </c>
      <c r="C25" s="13" t="s">
        <v>69</v>
      </c>
      <c r="D25" s="14" t="s">
        <v>129</v>
      </c>
      <c r="E25" s="15">
        <v>43341</v>
      </c>
      <c r="F25" s="16">
        <v>15.522</v>
      </c>
      <c r="G25" s="16" t="s">
        <v>31</v>
      </c>
      <c r="H25" s="16" t="s">
        <v>31</v>
      </c>
      <c r="I25" s="16">
        <v>15.522</v>
      </c>
      <c r="J25" s="16">
        <v>43.006999999999998</v>
      </c>
      <c r="K25" s="7"/>
      <c r="L25" s="7"/>
    </row>
    <row r="26" spans="1:12" ht="16.5" x14ac:dyDescent="0.25">
      <c r="A26" s="11">
        <v>7</v>
      </c>
      <c r="B26" s="12" t="s">
        <v>130</v>
      </c>
      <c r="C26" s="13" t="s">
        <v>131</v>
      </c>
      <c r="D26" s="14" t="s">
        <v>132</v>
      </c>
      <c r="E26" s="15">
        <v>43341</v>
      </c>
      <c r="F26" s="16">
        <v>15.065</v>
      </c>
      <c r="G26" s="16" t="s">
        <v>31</v>
      </c>
      <c r="H26" s="16" t="s">
        <v>31</v>
      </c>
      <c r="I26" s="16">
        <v>15.065</v>
      </c>
      <c r="J26" s="16">
        <v>41.741</v>
      </c>
      <c r="K26" s="7"/>
      <c r="L26" s="7"/>
    </row>
    <row r="27" spans="1:12" ht="33" x14ac:dyDescent="0.25">
      <c r="A27" s="11">
        <v>8</v>
      </c>
      <c r="B27" s="22" t="s">
        <v>112</v>
      </c>
      <c r="C27" s="23"/>
      <c r="D27" s="24"/>
      <c r="E27" s="25"/>
      <c r="F27" s="21">
        <v>1.0000000000047748E-3</v>
      </c>
      <c r="G27" s="21" t="s">
        <v>31</v>
      </c>
      <c r="H27" s="21" t="s">
        <v>31</v>
      </c>
      <c r="I27" s="21">
        <v>1.0000000000047748E-3</v>
      </c>
      <c r="J27" s="21">
        <v>3.0000000000000001E-3</v>
      </c>
      <c r="K27" s="21">
        <v>3.0000000000000001E-3</v>
      </c>
      <c r="L27" s="7"/>
    </row>
    <row r="28" spans="1:12" ht="16.5" x14ac:dyDescent="0.25">
      <c r="A28" s="11"/>
      <c r="B28" s="12"/>
      <c r="C28" s="13"/>
      <c r="D28" s="14"/>
      <c r="E28" s="15"/>
      <c r="F28" s="16">
        <v>100.00000000000001</v>
      </c>
      <c r="G28" s="16" t="s">
        <v>31</v>
      </c>
      <c r="H28" s="16" t="s">
        <v>31</v>
      </c>
      <c r="I28" s="16">
        <v>100.00000000000001</v>
      </c>
      <c r="J28" s="20">
        <f>SUM(J20:J27)</f>
        <v>201.44499999999999</v>
      </c>
      <c r="K28" s="7">
        <f>SUM(K22:K27)</f>
        <v>75.629000000000005</v>
      </c>
      <c r="L28" s="7"/>
    </row>
    <row r="29" spans="1:12" ht="16.5" x14ac:dyDescent="0.25">
      <c r="A29" s="11"/>
      <c r="B29" s="12" t="s">
        <v>95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16">
        <v>277.07099999999997</v>
      </c>
      <c r="K29" s="7"/>
      <c r="L29" s="7"/>
    </row>
    <row r="30" spans="1:12" ht="16.5" x14ac:dyDescent="0.25">
      <c r="A30" s="11"/>
      <c r="B30" s="12" t="s">
        <v>96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20">
        <v>277.07</v>
      </c>
      <c r="K30" s="33">
        <f>J30-K28</f>
        <v>201.44099999999997</v>
      </c>
      <c r="L30" s="7"/>
    </row>
    <row r="31" spans="1:12" x14ac:dyDescent="0.25">
      <c r="J31" s="18">
        <f>J30-J29</f>
        <v>-9.9999999997635314E-4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2"/>
  <sheetViews>
    <sheetView tabSelected="1" topLeftCell="A17" zoomScale="77" zoomScaleNormal="77" zoomScaleSheetLayoutView="100" workbookViewId="0">
      <selection activeCell="I27" sqref="I27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ht="16.5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6.5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16.5" x14ac:dyDescent="0.25">
      <c r="A8" s="34" t="s">
        <v>20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ht="16.5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</row>
    <row r="10" spans="1:10" ht="16.5" x14ac:dyDescent="0.25">
      <c r="A10" s="34" t="s">
        <v>22</v>
      </c>
      <c r="B10" s="34"/>
      <c r="C10" s="34"/>
      <c r="D10" s="34"/>
      <c r="E10" s="34"/>
      <c r="F10" s="34"/>
      <c r="G10" s="34"/>
      <c r="H10" s="34"/>
      <c r="I10" s="34"/>
      <c r="J10" s="34"/>
    </row>
    <row r="11" spans="1:10" ht="16.5" x14ac:dyDescent="0.25">
      <c r="A11" s="34" t="s">
        <v>23</v>
      </c>
      <c r="B11" s="34"/>
      <c r="C11" s="34"/>
      <c r="D11" s="34"/>
      <c r="E11" s="34"/>
      <c r="F11" s="34"/>
      <c r="G11" s="34"/>
      <c r="H11" s="34"/>
      <c r="I11" s="34"/>
      <c r="J11" s="34"/>
    </row>
    <row r="13" spans="1:10" ht="37.5" customHeight="1" x14ac:dyDescent="0.25">
      <c r="A13" s="35" t="s">
        <v>8</v>
      </c>
      <c r="B13" s="35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5" t="s">
        <v>25</v>
      </c>
      <c r="B14" s="35"/>
      <c r="C14" s="35" t="s">
        <v>26</v>
      </c>
      <c r="D14" s="35"/>
      <c r="E14" s="35"/>
      <c r="F14" s="35"/>
      <c r="G14" s="35"/>
      <c r="H14" s="35" t="s">
        <v>133</v>
      </c>
      <c r="I14" s="35"/>
      <c r="J14" s="35"/>
    </row>
    <row r="16" spans="1:10" ht="71.25" customHeight="1" x14ac:dyDescent="0.25">
      <c r="A16" s="39" t="s">
        <v>4</v>
      </c>
      <c r="B16" s="39" t="s">
        <v>5</v>
      </c>
      <c r="C16" s="39" t="s">
        <v>6</v>
      </c>
      <c r="D16" s="40" t="s">
        <v>15</v>
      </c>
      <c r="E16" s="41"/>
      <c r="F16" s="42"/>
      <c r="G16" s="36" t="s">
        <v>18</v>
      </c>
      <c r="H16" s="37"/>
      <c r="I16" s="37"/>
      <c r="J16" s="38"/>
    </row>
    <row r="17" spans="1:12" ht="27.75" customHeight="1" x14ac:dyDescent="0.25">
      <c r="A17" s="39"/>
      <c r="B17" s="39"/>
      <c r="C17" s="39"/>
      <c r="D17" s="43"/>
      <c r="E17" s="44"/>
      <c r="F17" s="45"/>
      <c r="G17" s="35" t="s">
        <v>10</v>
      </c>
      <c r="H17" s="35"/>
      <c r="I17" s="35" t="s">
        <v>11</v>
      </c>
      <c r="J17" s="35"/>
    </row>
    <row r="18" spans="1:12" ht="74.25" customHeight="1" x14ac:dyDescent="0.25">
      <c r="A18" s="39"/>
      <c r="B18" s="39"/>
      <c r="C18" s="3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134</v>
      </c>
      <c r="C20" s="13" t="s">
        <v>135</v>
      </c>
      <c r="D20" s="14" t="s">
        <v>136</v>
      </c>
      <c r="E20" s="15">
        <v>43349</v>
      </c>
      <c r="F20" s="16">
        <v>0.58899999999999997</v>
      </c>
      <c r="G20" s="16" t="s">
        <v>31</v>
      </c>
      <c r="H20" s="16" t="s">
        <v>31</v>
      </c>
      <c r="I20" s="16">
        <v>0.58899999999999997</v>
      </c>
      <c r="J20" s="16">
        <v>4.3760000000000003</v>
      </c>
      <c r="K20" s="7"/>
      <c r="L20" s="7"/>
    </row>
    <row r="21" spans="1:12" ht="16.5" x14ac:dyDescent="0.25">
      <c r="A21" s="11">
        <v>2</v>
      </c>
      <c r="B21" s="12" t="s">
        <v>137</v>
      </c>
      <c r="C21" s="13" t="s">
        <v>138</v>
      </c>
      <c r="D21" s="14" t="s">
        <v>139</v>
      </c>
      <c r="E21" s="15">
        <v>43349</v>
      </c>
      <c r="F21" s="16">
        <v>10.879</v>
      </c>
      <c r="G21" s="16" t="s">
        <v>31</v>
      </c>
      <c r="H21" s="16" t="s">
        <v>31</v>
      </c>
      <c r="I21" s="16">
        <v>10.879</v>
      </c>
      <c r="J21" s="16">
        <v>80.831000000000003</v>
      </c>
      <c r="K21" s="7"/>
      <c r="L21" s="7"/>
    </row>
    <row r="22" spans="1:12" ht="16.5" x14ac:dyDescent="0.25">
      <c r="A22" s="11">
        <v>3</v>
      </c>
      <c r="B22" s="12" t="s">
        <v>140</v>
      </c>
      <c r="C22" s="13" t="s">
        <v>141</v>
      </c>
      <c r="D22" s="14" t="s">
        <v>142</v>
      </c>
      <c r="E22" s="15">
        <v>43349</v>
      </c>
      <c r="F22" s="16">
        <v>4.6980000000000004</v>
      </c>
      <c r="G22" s="16" t="s">
        <v>31</v>
      </c>
      <c r="H22" s="16" t="s">
        <v>31</v>
      </c>
      <c r="I22" s="16">
        <v>4.6980000000000004</v>
      </c>
      <c r="J22" s="16">
        <v>34.905999999999999</v>
      </c>
      <c r="K22" s="7"/>
      <c r="L22" s="7"/>
    </row>
    <row r="23" spans="1:12" ht="16.5" x14ac:dyDescent="0.25">
      <c r="A23" s="11">
        <v>4</v>
      </c>
      <c r="B23" s="12" t="s">
        <v>143</v>
      </c>
      <c r="C23" s="13" t="s">
        <v>144</v>
      </c>
      <c r="D23" s="14" t="s">
        <v>145</v>
      </c>
      <c r="E23" s="15">
        <v>43347</v>
      </c>
      <c r="F23" s="16">
        <v>12.391</v>
      </c>
      <c r="G23" s="16" t="s">
        <v>31</v>
      </c>
      <c r="H23" s="16" t="s">
        <v>31</v>
      </c>
      <c r="I23" s="16">
        <v>12.391</v>
      </c>
      <c r="J23" s="16">
        <v>92.064999999999998</v>
      </c>
      <c r="K23" s="7"/>
      <c r="L23" s="7"/>
    </row>
    <row r="24" spans="1:12" ht="16.5" x14ac:dyDescent="0.25">
      <c r="A24" s="11">
        <v>5</v>
      </c>
      <c r="B24" s="12" t="s">
        <v>117</v>
      </c>
      <c r="C24" s="13" t="s">
        <v>118</v>
      </c>
      <c r="D24" s="14" t="s">
        <v>146</v>
      </c>
      <c r="E24" s="15">
        <v>43348</v>
      </c>
      <c r="F24" s="16">
        <v>22.722000000000001</v>
      </c>
      <c r="G24" s="16" t="s">
        <v>31</v>
      </c>
      <c r="H24" s="16" t="s">
        <v>31</v>
      </c>
      <c r="I24" s="16">
        <v>22.722000000000001</v>
      </c>
      <c r="J24" s="16">
        <v>168.82400000000001</v>
      </c>
      <c r="K24" s="7"/>
      <c r="L24" s="7"/>
    </row>
    <row r="25" spans="1:12" ht="16.5" x14ac:dyDescent="0.25">
      <c r="A25" s="11">
        <v>6</v>
      </c>
      <c r="B25" s="12" t="s">
        <v>147</v>
      </c>
      <c r="C25" s="13" t="s">
        <v>148</v>
      </c>
      <c r="D25" s="14" t="s">
        <v>149</v>
      </c>
      <c r="E25" s="15">
        <v>43348</v>
      </c>
      <c r="F25" s="16">
        <v>26.757999999999999</v>
      </c>
      <c r="G25" s="19" t="s">
        <v>31</v>
      </c>
      <c r="H25" s="19" t="s">
        <v>31</v>
      </c>
      <c r="I25" s="19">
        <v>26.757999999999999</v>
      </c>
      <c r="J25" s="19">
        <f>198.812+0.001</f>
        <v>198.81300000000002</v>
      </c>
      <c r="L25" s="19"/>
    </row>
    <row r="26" spans="1:12" ht="16.5" x14ac:dyDescent="0.25">
      <c r="A26" s="11">
        <v>7</v>
      </c>
      <c r="B26" s="12" t="s">
        <v>150</v>
      </c>
      <c r="C26" s="13" t="s">
        <v>151</v>
      </c>
      <c r="D26" s="14" t="s">
        <v>152</v>
      </c>
      <c r="E26" s="15">
        <v>43348</v>
      </c>
      <c r="F26" s="16">
        <v>5.07</v>
      </c>
      <c r="G26" s="19" t="s">
        <v>31</v>
      </c>
      <c r="H26" s="19" t="s">
        <v>31</v>
      </c>
      <c r="I26" s="19">
        <v>5.07</v>
      </c>
      <c r="J26" s="16">
        <v>37.67</v>
      </c>
      <c r="L26" s="16"/>
    </row>
    <row r="27" spans="1:12" ht="49.5" x14ac:dyDescent="0.25">
      <c r="A27" s="11">
        <v>8</v>
      </c>
      <c r="B27" s="12" t="s">
        <v>153</v>
      </c>
      <c r="C27" s="13" t="s">
        <v>154</v>
      </c>
      <c r="D27" s="14" t="s">
        <v>155</v>
      </c>
      <c r="E27" s="15">
        <v>43347</v>
      </c>
      <c r="F27" s="16">
        <v>8.5090000000000003</v>
      </c>
      <c r="G27" s="16" t="s">
        <v>31</v>
      </c>
      <c r="H27" s="16" t="s">
        <v>31</v>
      </c>
      <c r="I27" s="16">
        <v>8.5090000000000003</v>
      </c>
      <c r="J27" s="16">
        <v>63.222000000000001</v>
      </c>
      <c r="K27" s="7"/>
      <c r="L27" s="7"/>
    </row>
    <row r="28" spans="1:12" ht="33" x14ac:dyDescent="0.25">
      <c r="A28" s="11">
        <v>9</v>
      </c>
      <c r="B28" s="12" t="s">
        <v>123</v>
      </c>
      <c r="C28" s="13" t="s">
        <v>124</v>
      </c>
      <c r="D28" s="14" t="s">
        <v>156</v>
      </c>
      <c r="E28" s="15">
        <v>43350</v>
      </c>
      <c r="F28" s="16">
        <v>8.3840000000000003</v>
      </c>
      <c r="G28" s="16" t="s">
        <v>31</v>
      </c>
      <c r="H28" s="16" t="s">
        <v>31</v>
      </c>
      <c r="I28" s="16">
        <v>8.3840000000000003</v>
      </c>
      <c r="J28" s="16">
        <v>62.292999999999999</v>
      </c>
      <c r="K28" s="7"/>
      <c r="L28" s="7"/>
    </row>
    <row r="29" spans="1:12" ht="16.5" x14ac:dyDescent="0.25">
      <c r="A29" s="11"/>
      <c r="B29" s="12"/>
      <c r="C29" s="13"/>
      <c r="D29" s="14"/>
      <c r="E29" s="15"/>
      <c r="F29" s="16">
        <v>100</v>
      </c>
      <c r="G29" s="16" t="s">
        <v>31</v>
      </c>
      <c r="H29" s="16" t="s">
        <v>31</v>
      </c>
      <c r="I29" s="26">
        <f>SUM(I20:I28)</f>
        <v>100</v>
      </c>
      <c r="J29" s="20">
        <f>SUM(J20:J28)</f>
        <v>743</v>
      </c>
      <c r="K29" s="7">
        <f>I29</f>
        <v>100</v>
      </c>
      <c r="L29" s="7">
        <f>SUM(L25:L28)</f>
        <v>0</v>
      </c>
    </row>
    <row r="30" spans="1:12" ht="16.5" x14ac:dyDescent="0.25">
      <c r="A30" s="11"/>
      <c r="B30" s="12" t="s">
        <v>95</v>
      </c>
      <c r="C30" s="13"/>
      <c r="D30" s="14"/>
      <c r="E30" s="15"/>
      <c r="F30" s="16"/>
      <c r="G30" s="16" t="s">
        <v>31</v>
      </c>
      <c r="H30" s="16"/>
      <c r="I30" s="16" t="s">
        <v>31</v>
      </c>
      <c r="J30" s="16">
        <v>742.99900000000002</v>
      </c>
      <c r="K30" s="7"/>
      <c r="L30" s="7"/>
    </row>
    <row r="31" spans="1:12" ht="16.5" x14ac:dyDescent="0.25">
      <c r="A31" s="11"/>
      <c r="B31" s="12" t="s">
        <v>96</v>
      </c>
      <c r="C31" s="13"/>
      <c r="D31" s="14"/>
      <c r="E31" s="15"/>
      <c r="F31" s="16"/>
      <c r="G31" s="16" t="s">
        <v>31</v>
      </c>
      <c r="H31" s="16"/>
      <c r="I31" s="16" t="s">
        <v>31</v>
      </c>
      <c r="J31" s="20">
        <v>743</v>
      </c>
      <c r="K31" s="7"/>
      <c r="L31" s="33">
        <f>J31-L29</f>
        <v>743</v>
      </c>
    </row>
    <row r="32" spans="1:12" x14ac:dyDescent="0.25">
      <c r="J32" s="18">
        <f>J31-J30</f>
        <v>9.9999999997635314E-4</v>
      </c>
    </row>
  </sheetData>
  <mergeCells count="20">
    <mergeCell ref="A16:A18"/>
    <mergeCell ref="B16:B18"/>
    <mergeCell ref="C16:C18"/>
    <mergeCell ref="D16:F17"/>
    <mergeCell ref="G16:J16"/>
    <mergeCell ref="G17:H17"/>
    <mergeCell ref="I17:J17"/>
    <mergeCell ref="A11:J11"/>
    <mergeCell ref="A13:B13"/>
    <mergeCell ref="C13:G13"/>
    <mergeCell ref="H13:J13"/>
    <mergeCell ref="A14:B14"/>
    <mergeCell ref="C14:G14"/>
    <mergeCell ref="H14:J14"/>
    <mergeCell ref="A10:J10"/>
    <mergeCell ref="A5:J5"/>
    <mergeCell ref="A6:J6"/>
    <mergeCell ref="A7:J7"/>
    <mergeCell ref="A8:J8"/>
    <mergeCell ref="A9:J9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З-К</vt:lpstr>
      <vt:lpstr>К-К</vt:lpstr>
      <vt:lpstr>Приморье</vt:lpstr>
      <vt:lpstr>СОМ</vt:lpstr>
      <vt:lpstr>'З-К'!_РАСЧЕТ_по_Прил_4</vt:lpstr>
      <vt:lpstr>'К-К'!_РАСЧЕТ_по_Прил_4</vt:lpstr>
      <vt:lpstr>Приморье!_РАСЧЕТ_по_Прил_4</vt:lpstr>
      <vt:lpstr>СОМ!_РАСЧЕТ_по_Прил_4</vt:lpstr>
      <vt:lpstr>'З-К'!Заголовки_для_печати</vt:lpstr>
      <vt:lpstr>'К-К'!Заголовки_для_печати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2019-01-15T14:29:05Z</dcterms:modified>
</cp:coreProperties>
</file>