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2130" windowWidth="15420" windowHeight="9210" activeTab="4"/>
  </bookViews>
  <sheets>
    <sheet name="В-Сах" sheetId="2" r:id="rId1"/>
    <sheet name="З-Б" sheetId="3" r:id="rId2"/>
    <sheet name="З-К" sheetId="4" r:id="rId3"/>
    <sheet name="Приморье" sheetId="5" r:id="rId4"/>
    <sheet name="СОМ" sheetId="6" r:id="rId5"/>
  </sheets>
  <definedNames>
    <definedName name="_РАСЧЕТ_по_Прил_4" localSheetId="0">'В-Сах'!$B$18:$J$29</definedName>
    <definedName name="_РАСЧЕТ_по_Прил_4" localSheetId="1">'З-Б'!$B$18:$J$30</definedName>
    <definedName name="_РАСЧЕТ_по_Прил_4" localSheetId="2">'З-К'!$B$18:$J$42</definedName>
    <definedName name="_РАСЧЕТ_по_Прил_4" localSheetId="3">Приморье!$B$18:$J$34</definedName>
    <definedName name="_РАСЧЕТ_по_Прил_4" localSheetId="4">СОМ!$B$18:$J$35</definedName>
    <definedName name="_РАСЧЕТ_по_Прил_4">#REF!</definedName>
    <definedName name="_xlnm._FilterDatabase" localSheetId="0" hidden="1">'В-Сах'!$B$18:$J$18</definedName>
    <definedName name="_xlnm._FilterDatabase" localSheetId="1" hidden="1">'З-Б'!$B$18:$J$18</definedName>
    <definedName name="_xlnm._FilterDatabase" localSheetId="2" hidden="1">'З-К'!$B$18:$J$18</definedName>
    <definedName name="_xlnm._FilterDatabase" localSheetId="3" hidden="1">Приморье!$B$18:$J$18</definedName>
    <definedName name="_xlnm._FilterDatabase" localSheetId="4" hidden="1">СОМ!$B$18:$J$18</definedName>
    <definedName name="_xlnm.Print_Titles" localSheetId="0">'В-Сах'!$19:$19</definedName>
    <definedName name="_xlnm.Print_Titles" localSheetId="1">'З-Б'!$19:$19</definedName>
    <definedName name="_xlnm.Print_Titles" localSheetId="2">'З-К'!$19:$19</definedName>
    <definedName name="_xlnm.Print_Titles" localSheetId="3">Приморье!$19:$19</definedName>
    <definedName name="_xlnm.Print_Titles" localSheetId="4">СОМ!$19:$19</definedName>
  </definedNames>
  <calcPr calcId="145621"/>
</workbook>
</file>

<file path=xl/calcChain.xml><?xml version="1.0" encoding="utf-8"?>
<calcChain xmlns="http://schemas.openxmlformats.org/spreadsheetml/2006/main">
  <c r="K32" i="5" l="1"/>
  <c r="K34" i="5" s="1"/>
  <c r="I33" i="6"/>
  <c r="I32" i="5"/>
  <c r="J32" i="5"/>
  <c r="I40" i="4"/>
  <c r="J21" i="2" l="1"/>
  <c r="J27" i="2"/>
  <c r="J30" i="2"/>
  <c r="J26" i="4"/>
  <c r="J40" i="4" s="1"/>
  <c r="J43" i="4"/>
  <c r="J22" i="6"/>
  <c r="J33" i="6" s="1"/>
  <c r="J36" i="6"/>
</calcChain>
</file>

<file path=xl/sharedStrings.xml><?xml version="1.0" encoding="utf-8"?>
<sst xmlns="http://schemas.openxmlformats.org/spreadsheetml/2006/main" count="482" uniqueCount="172">
  <si>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</si>
  <si>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</si>
  <si>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</si>
  <si>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</si>
  <si>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</si>
  <si>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</si>
  <si>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</si>
  <si>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</si>
  <si>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</si>
  <si>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</si>
  <si>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</si>
  <si>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</si>
  <si>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</si>
  <si>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</si>
  <si>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</si>
  <si>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</si>
  <si>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</si>
  <si>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</si>
  <si>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</si>
  <si>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</si>
  <si>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</si>
  <si>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</si>
  <si>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</si>
  <si>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</si>
  <si>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</si>
  <si>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 xml:space="preserve">Краб синий </t>
  </si>
  <si>
    <t>Дальневосточный рыбохозяйственный бассейн</t>
  </si>
  <si>
    <t>Восточно-Сахалинская подзона</t>
  </si>
  <si>
    <t>ООО «Урюм-К»</t>
  </si>
  <si>
    <t>6501281642</t>
  </si>
  <si>
    <t>ДВ-М-513</t>
  </si>
  <si>
    <t>-</t>
  </si>
  <si>
    <t>ООО «Амарамба»</t>
  </si>
  <si>
    <t>6501239224</t>
  </si>
  <si>
    <t>ДВ-М-514</t>
  </si>
  <si>
    <t>ООО «Паладин»</t>
  </si>
  <si>
    <t>6501246542</t>
  </si>
  <si>
    <t>ДВ-М-515</t>
  </si>
  <si>
    <t>ООО «Картез»</t>
  </si>
  <si>
    <t>2722053414</t>
  </si>
  <si>
    <t>ДВ-М-516</t>
  </si>
  <si>
    <t>ООО «Крабики»</t>
  </si>
  <si>
    <t>6501288133</t>
  </si>
  <si>
    <t>ДВ-М-517</t>
  </si>
  <si>
    <t>ООО «Паллада-С»</t>
  </si>
  <si>
    <t>6501276152</t>
  </si>
  <si>
    <t>ДВ-М-518</t>
  </si>
  <si>
    <t>Изъятые, нераспределенные доли/квоты</t>
  </si>
  <si>
    <t>ОДУсумма</t>
  </si>
  <si>
    <t>ОДУутв</t>
  </si>
  <si>
    <t>Западно-Беринговоморская зона</t>
  </si>
  <si>
    <t>Рыболовецкий колхоз им. В.И. Ленина</t>
  </si>
  <si>
    <t>4101016808</t>
  </si>
  <si>
    <t>ДВ-М-519</t>
  </si>
  <si>
    <t>ООО РК «Лунтос»</t>
  </si>
  <si>
    <t>4100006765</t>
  </si>
  <si>
    <t>ДВ-М-520</t>
  </si>
  <si>
    <t>ООО «Дальневосточное побережье»</t>
  </si>
  <si>
    <t>2722090350</t>
  </si>
  <si>
    <t>ДВ-М-521</t>
  </si>
  <si>
    <t>ООО «Антей»</t>
  </si>
  <si>
    <t>2704007990</t>
  </si>
  <si>
    <t>ДВ-М-522</t>
  </si>
  <si>
    <t>ООО «КУК»</t>
  </si>
  <si>
    <t>6501231095</t>
  </si>
  <si>
    <t>ДВ-М-523</t>
  </si>
  <si>
    <t>ООО «ПРИБРЕЖНЫЙ ЛОВ»</t>
  </si>
  <si>
    <t>2536252290</t>
  </si>
  <si>
    <t>ДВ-М-524</t>
  </si>
  <si>
    <t>ОАО «Чукотрыбпромхоз»</t>
  </si>
  <si>
    <t>8709011367</t>
  </si>
  <si>
    <t>ДВ-М-525</t>
  </si>
  <si>
    <t>Западно-Камчатская подзона</t>
  </si>
  <si>
    <t>ДВ-М-538</t>
  </si>
  <si>
    <t>ДВ-М-527</t>
  </si>
  <si>
    <t>ООО «Интеррыбфлот»</t>
  </si>
  <si>
    <t>2539041064</t>
  </si>
  <si>
    <t>ДВ-М-528</t>
  </si>
  <si>
    <t>ЗАО «ТЕФИДА»</t>
  </si>
  <si>
    <t>2539107572</t>
  </si>
  <si>
    <t>ДВ-М-529</t>
  </si>
  <si>
    <t>ООО «Тихрыбком»</t>
  </si>
  <si>
    <t>4909053889</t>
  </si>
  <si>
    <t>ДВ-М-530</t>
  </si>
  <si>
    <t>ООО «Маг-Си Интернешнл»</t>
  </si>
  <si>
    <t>4909070355</t>
  </si>
  <si>
    <t>ДВ-М-531</t>
  </si>
  <si>
    <t>ОАО «Феникс»</t>
  </si>
  <si>
    <t>4101145169</t>
  </si>
  <si>
    <t>ДВ-М-532</t>
  </si>
  <si>
    <t>ДВ-М-533</t>
  </si>
  <si>
    <t>ООО «Поларис»</t>
  </si>
  <si>
    <t>4101138370</t>
  </si>
  <si>
    <t>ДВ-М-526</t>
  </si>
  <si>
    <t>ДВ-М-535</t>
  </si>
  <si>
    <t>АО «АКРОС 4»</t>
  </si>
  <si>
    <t>4101162037</t>
  </si>
  <si>
    <t>ДВ-М-536</t>
  </si>
  <si>
    <t>ПАО «Дальрыба»</t>
  </si>
  <si>
    <t>2500000073</t>
  </si>
  <si>
    <t>ДВ-М-537</t>
  </si>
  <si>
    <t>ООО «Монерон»</t>
  </si>
  <si>
    <t>6501266147</t>
  </si>
  <si>
    <t>ДВ-М-539</t>
  </si>
  <si>
    <t>ДВ-М-540</t>
  </si>
  <si>
    <t>ЗАО «ВОСТОК-ДЖАПАН»</t>
  </si>
  <si>
    <t>2528004350</t>
  </si>
  <si>
    <t>ДВ-М-541</t>
  </si>
  <si>
    <t>ДВ-М-542</t>
  </si>
  <si>
    <t>ООО «Магаданское»</t>
  </si>
  <si>
    <t>4909124787</t>
  </si>
  <si>
    <t>ДВ-М-543</t>
  </si>
  <si>
    <t>ООО «Север»</t>
  </si>
  <si>
    <t>4101142626</t>
  </si>
  <si>
    <t>ДВ-М-534</t>
  </si>
  <si>
    <t>ООО «Камчатское»</t>
  </si>
  <si>
    <t>4101177996</t>
  </si>
  <si>
    <t>ДВ-М-544</t>
  </si>
  <si>
    <t xml:space="preserve">подзона Приморье </t>
  </si>
  <si>
    <t>ООО «ДВ-Флот»</t>
  </si>
  <si>
    <t>6505001790</t>
  </si>
  <si>
    <t>ДВ-М-558</t>
  </si>
  <si>
    <t>ООО «Амуррыбпром»</t>
  </si>
  <si>
    <t>2721058970</t>
  </si>
  <si>
    <t>ДВ-М-559</t>
  </si>
  <si>
    <t>ДВ-М-560</t>
  </si>
  <si>
    <t>ООО «Восточно-промысловая компания»</t>
  </si>
  <si>
    <t>2721159312</t>
  </si>
  <si>
    <t>ДВ-М-561</t>
  </si>
  <si>
    <t>ООО «ТАЙФУН»</t>
  </si>
  <si>
    <t>2704002671</t>
  </si>
  <si>
    <t>ДВ-М-562</t>
  </si>
  <si>
    <t>ООО «Комсомольскрыбпром»</t>
  </si>
  <si>
    <t>2703091196</t>
  </si>
  <si>
    <t>ДВ-М-563</t>
  </si>
  <si>
    <t>ООО «Пролив»</t>
  </si>
  <si>
    <t>2709013451</t>
  </si>
  <si>
    <t>ДВ-М-564</t>
  </si>
  <si>
    <t>ООО «Амурское»</t>
  </si>
  <si>
    <t>2721227428</t>
  </si>
  <si>
    <t>ДВ-М-565</t>
  </si>
  <si>
    <t>АО «Т-КРАБ»</t>
  </si>
  <si>
    <t>2536308584</t>
  </si>
  <si>
    <t>ДВ-М-566</t>
  </si>
  <si>
    <t>ПАО «НБАМР»</t>
  </si>
  <si>
    <t>2508007948</t>
  </si>
  <si>
    <t>ДВ-М-567</t>
  </si>
  <si>
    <t>ООО «РЕАЛ ДЕВЕЛОПМЕНТ»</t>
  </si>
  <si>
    <t>2540212733</t>
  </si>
  <si>
    <t>ДВ-М-568</t>
  </si>
  <si>
    <t>Северо-Охотоморская подзона</t>
  </si>
  <si>
    <t>ООО «ПРИМРЫБФЛОТ»</t>
  </si>
  <si>
    <t>2536084366</t>
  </si>
  <si>
    <t>ДВ-М-549</t>
  </si>
  <si>
    <t>ООО «Охотрыбком»</t>
  </si>
  <si>
    <t>4909109309</t>
  </si>
  <si>
    <t>ДВ-М-556</t>
  </si>
  <si>
    <t>ДВ-М-555</t>
  </si>
  <si>
    <t>ООО «СИМАР-4»</t>
  </si>
  <si>
    <t>4909126262</t>
  </si>
  <si>
    <t>ДВ-М-554</t>
  </si>
  <si>
    <t>ДВ-М-553</t>
  </si>
  <si>
    <t>ДВ-М-552</t>
  </si>
  <si>
    <t>ООО «Аквариус»</t>
  </si>
  <si>
    <t>2720046210</t>
  </si>
  <si>
    <t>ДВ-М-557</t>
  </si>
  <si>
    <t>ДВ-М-550</t>
  </si>
  <si>
    <t>ДВ-М-548</t>
  </si>
  <si>
    <t>ДВ-М-547</t>
  </si>
  <si>
    <t>ДВ-М-546</t>
  </si>
  <si>
    <t>ДВ-М-545</t>
  </si>
  <si>
    <t>ДВ-М-551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</si>
</sst>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zoomScale="50" zoomScaleNormal="50" zoomScaleSheetLayoutView="100" workbookViewId="0">
      <selection activeCell="P26" sqref="P2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6.5" x14ac:dyDescent="0.2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16.5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6.5" x14ac:dyDescent="0.25">
      <c r="A8" s="29" t="s">
        <v>20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6.5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6.5" x14ac:dyDescent="0.25">
      <c r="A10" s="29" t="s">
        <v>22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6.5" x14ac:dyDescent="0.2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</row>
    <row r="13" spans="1:10" ht="37.5" customHeight="1" x14ac:dyDescent="0.25">
      <c r="A13" s="30" t="s">
        <v>8</v>
      </c>
      <c r="B13" s="30"/>
      <c r="C13" s="31" t="s">
        <v>13</v>
      </c>
      <c r="D13" s="32"/>
      <c r="E13" s="32"/>
      <c r="F13" s="32"/>
      <c r="G13" s="33"/>
      <c r="H13" s="31" t="s">
        <v>14</v>
      </c>
      <c r="I13" s="32"/>
      <c r="J13" s="33"/>
    </row>
    <row r="14" spans="1:10" ht="16.5" x14ac:dyDescent="0.25">
      <c r="A14" s="30" t="s">
        <v>25</v>
      </c>
      <c r="B14" s="30"/>
      <c r="C14" s="30" t="s">
        <v>26</v>
      </c>
      <c r="D14" s="30"/>
      <c r="E14" s="30"/>
      <c r="F14" s="30"/>
      <c r="G14" s="30"/>
      <c r="H14" s="30" t="s">
        <v>27</v>
      </c>
      <c r="I14" s="30"/>
      <c r="J14" s="30"/>
    </row>
    <row r="16" spans="1:10" ht="71.25" customHeight="1" x14ac:dyDescent="0.25">
      <c r="A16" s="34" t="s">
        <v>4</v>
      </c>
      <c r="B16" s="34" t="s">
        <v>5</v>
      </c>
      <c r="C16" s="34" t="s">
        <v>6</v>
      </c>
      <c r="D16" s="35" t="s">
        <v>15</v>
      </c>
      <c r="E16" s="36"/>
      <c r="F16" s="37"/>
      <c r="G16" s="31" t="s">
        <v>18</v>
      </c>
      <c r="H16" s="32"/>
      <c r="I16" s="32"/>
      <c r="J16" s="33"/>
    </row>
    <row r="17" spans="1:12" ht="27.75" customHeight="1" x14ac:dyDescent="0.25">
      <c r="A17" s="34"/>
      <c r="B17" s="34"/>
      <c r="C17" s="34"/>
      <c r="D17" s="38"/>
      <c r="E17" s="39"/>
      <c r="F17" s="40"/>
      <c r="G17" s="30" t="s">
        <v>10</v>
      </c>
      <c r="H17" s="30"/>
      <c r="I17" s="30" t="s">
        <v>11</v>
      </c>
      <c r="J17" s="30"/>
    </row>
    <row r="18" spans="1:12" ht="74.25" customHeight="1" x14ac:dyDescent="0.25">
      <c r="A18" s="34"/>
      <c r="B18" s="34"/>
      <c r="C18" s="34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43341</v>
      </c>
      <c r="F20" s="16">
        <v>3.4580000000000002</v>
      </c>
      <c r="G20" s="16" t="s">
        <v>31</v>
      </c>
      <c r="H20" s="16" t="s">
        <v>31</v>
      </c>
      <c r="I20" s="16">
        <v>3.4580000000000002</v>
      </c>
      <c r="J20" s="16">
        <v>5.2249999999999996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43347</v>
      </c>
      <c r="F21" s="16">
        <v>47.28</v>
      </c>
      <c r="G21" s="16" t="s">
        <v>31</v>
      </c>
      <c r="H21" s="16" t="s">
        <v>31</v>
      </c>
      <c r="I21" s="16">
        <v>47.28</v>
      </c>
      <c r="J21" s="18">
        <f>71.44-0.001</f>
        <v>71.438999999999993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43342</v>
      </c>
      <c r="F22" s="16">
        <v>45.656999999999996</v>
      </c>
      <c r="G22" s="16" t="s">
        <v>31</v>
      </c>
      <c r="H22" s="16" t="s">
        <v>31</v>
      </c>
      <c r="I22" s="16">
        <v>45.656999999999996</v>
      </c>
      <c r="J22" s="16">
        <v>68.988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43347</v>
      </c>
      <c r="F23" s="16">
        <v>2.5609999999999999</v>
      </c>
      <c r="G23" s="16" t="s">
        <v>31</v>
      </c>
      <c r="H23" s="16" t="s">
        <v>31</v>
      </c>
      <c r="I23" s="16">
        <v>2.5609999999999999</v>
      </c>
      <c r="J23" s="16">
        <v>3.87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43347</v>
      </c>
      <c r="F24" s="16">
        <v>0.48899999999999999</v>
      </c>
      <c r="G24" s="16" t="s">
        <v>31</v>
      </c>
      <c r="H24" s="16" t="s">
        <v>31</v>
      </c>
      <c r="I24" s="16">
        <v>0.48899999999999999</v>
      </c>
      <c r="J24" s="16">
        <v>0.73899999999999999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43342</v>
      </c>
      <c r="F25" s="16">
        <v>0.44800000000000001</v>
      </c>
      <c r="G25" s="16" t="s">
        <v>31</v>
      </c>
      <c r="H25" s="16" t="s">
        <v>31</v>
      </c>
      <c r="I25" s="16">
        <v>0.44800000000000001</v>
      </c>
      <c r="J25" s="16">
        <v>0.67700000000000005</v>
      </c>
      <c r="K25" s="7"/>
      <c r="L25" s="7"/>
    </row>
    <row r="26" spans="1:12" ht="33" x14ac:dyDescent="0.25">
      <c r="A26" s="11">
        <v>7</v>
      </c>
      <c r="B26" s="12" t="s">
        <v>47</v>
      </c>
      <c r="C26" s="13"/>
      <c r="D26" s="14"/>
      <c r="E26" s="15"/>
      <c r="F26" s="16">
        <v>0.10699999999999932</v>
      </c>
      <c r="G26" s="16" t="s">
        <v>31</v>
      </c>
      <c r="H26" s="16" t="s">
        <v>31</v>
      </c>
      <c r="I26" s="16">
        <v>0.10699999999999932</v>
      </c>
      <c r="J26" s="16">
        <v>0.16200000000000001</v>
      </c>
      <c r="K26" s="7"/>
      <c r="L26" s="7"/>
    </row>
    <row r="27" spans="1:12" ht="16.5" x14ac:dyDescent="0.25">
      <c r="A27" s="11"/>
      <c r="B27" s="12"/>
      <c r="C27" s="13"/>
      <c r="D27" s="14"/>
      <c r="E27" s="15"/>
      <c r="F27" s="16">
        <v>99.999999999999986</v>
      </c>
      <c r="G27" s="16" t="s">
        <v>31</v>
      </c>
      <c r="H27" s="16" t="s">
        <v>31</v>
      </c>
      <c r="I27" s="16">
        <v>99.999999999999986</v>
      </c>
      <c r="J27" s="19">
        <f>SUM(J20:J26)</f>
        <v>151.1</v>
      </c>
      <c r="K27" s="7"/>
      <c r="L27" s="7"/>
    </row>
    <row r="28" spans="1:12" ht="16.5" x14ac:dyDescent="0.25">
      <c r="A28" s="11"/>
      <c r="B28" s="12" t="s">
        <v>48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6">
        <v>151.101</v>
      </c>
      <c r="K28" s="7"/>
      <c r="L28" s="7"/>
    </row>
    <row r="29" spans="1:12" ht="16.5" x14ac:dyDescent="0.25">
      <c r="A29" s="11"/>
      <c r="B29" s="12" t="s">
        <v>49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19">
        <v>151.1</v>
      </c>
      <c r="K29" s="7"/>
      <c r="L29" s="7"/>
    </row>
    <row r="30" spans="1:12" x14ac:dyDescent="0.25">
      <c r="J30" s="20">
        <f>J29-J28</f>
        <v>-1.0000000000047748E-3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view="pageBreakPreview" topLeftCell="A3" zoomScale="62" zoomScaleSheetLayoutView="62" workbookViewId="0">
      <selection activeCell="B26" sqref="B2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6.5" x14ac:dyDescent="0.2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16.5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6.5" x14ac:dyDescent="0.25">
      <c r="A8" s="29" t="s">
        <v>20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6.5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6.5" x14ac:dyDescent="0.25">
      <c r="A10" s="29" t="s">
        <v>22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6.5" x14ac:dyDescent="0.2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</row>
    <row r="13" spans="1:10" ht="37.5" customHeight="1" x14ac:dyDescent="0.25">
      <c r="A13" s="30" t="s">
        <v>8</v>
      </c>
      <c r="B13" s="30"/>
      <c r="C13" s="31" t="s">
        <v>13</v>
      </c>
      <c r="D13" s="32"/>
      <c r="E13" s="32"/>
      <c r="F13" s="32"/>
      <c r="G13" s="33"/>
      <c r="H13" s="31" t="s">
        <v>14</v>
      </c>
      <c r="I13" s="32"/>
      <c r="J13" s="33"/>
    </row>
    <row r="14" spans="1:10" ht="16.5" x14ac:dyDescent="0.25">
      <c r="A14" s="30" t="s">
        <v>25</v>
      </c>
      <c r="B14" s="30"/>
      <c r="C14" s="30" t="s">
        <v>26</v>
      </c>
      <c r="D14" s="30"/>
      <c r="E14" s="30"/>
      <c r="F14" s="30"/>
      <c r="G14" s="30"/>
      <c r="H14" s="30" t="s">
        <v>50</v>
      </c>
      <c r="I14" s="30"/>
      <c r="J14" s="30"/>
    </row>
    <row r="16" spans="1:10" ht="71.25" customHeight="1" x14ac:dyDescent="0.25">
      <c r="A16" s="34" t="s">
        <v>4</v>
      </c>
      <c r="B16" s="34" t="s">
        <v>5</v>
      </c>
      <c r="C16" s="34" t="s">
        <v>6</v>
      </c>
      <c r="D16" s="35" t="s">
        <v>15</v>
      </c>
      <c r="E16" s="36"/>
      <c r="F16" s="37"/>
      <c r="G16" s="31" t="s">
        <v>18</v>
      </c>
      <c r="H16" s="32"/>
      <c r="I16" s="32"/>
      <c r="J16" s="33"/>
    </row>
    <row r="17" spans="1:12" ht="27.75" customHeight="1" x14ac:dyDescent="0.25">
      <c r="A17" s="34"/>
      <c r="B17" s="34"/>
      <c r="C17" s="34"/>
      <c r="D17" s="38"/>
      <c r="E17" s="39"/>
      <c r="F17" s="40"/>
      <c r="G17" s="30" t="s">
        <v>10</v>
      </c>
      <c r="H17" s="30"/>
      <c r="I17" s="30" t="s">
        <v>11</v>
      </c>
      <c r="J17" s="30"/>
    </row>
    <row r="18" spans="1:12" ht="74.25" customHeight="1" x14ac:dyDescent="0.25">
      <c r="A18" s="34"/>
      <c r="B18" s="34"/>
      <c r="C18" s="34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33" x14ac:dyDescent="0.25">
      <c r="A20" s="11">
        <v>1</v>
      </c>
      <c r="B20" s="12" t="s">
        <v>51</v>
      </c>
      <c r="C20" s="13" t="s">
        <v>52</v>
      </c>
      <c r="D20" s="14" t="s">
        <v>53</v>
      </c>
      <c r="E20" s="15">
        <v>43342</v>
      </c>
      <c r="F20" s="16">
        <v>1.7829999999999999</v>
      </c>
      <c r="G20" s="16" t="s">
        <v>31</v>
      </c>
      <c r="H20" s="16" t="s">
        <v>31</v>
      </c>
      <c r="I20" s="16">
        <v>1.7829999999999999</v>
      </c>
      <c r="J20" s="16">
        <v>70.733999999999995</v>
      </c>
      <c r="K20" s="7"/>
      <c r="L20" s="7"/>
    </row>
    <row r="21" spans="1:12" ht="16.5" x14ac:dyDescent="0.25">
      <c r="A21" s="11">
        <v>2</v>
      </c>
      <c r="B21" s="12" t="s">
        <v>54</v>
      </c>
      <c r="C21" s="13" t="s">
        <v>55</v>
      </c>
      <c r="D21" s="14" t="s">
        <v>56</v>
      </c>
      <c r="E21" s="15">
        <v>43343</v>
      </c>
      <c r="F21" s="16">
        <v>22.965</v>
      </c>
      <c r="G21" s="16" t="s">
        <v>31</v>
      </c>
      <c r="H21" s="16" t="s">
        <v>31</v>
      </c>
      <c r="I21" s="16">
        <v>22.965</v>
      </c>
      <c r="J21" s="16">
        <v>911.05600000000004</v>
      </c>
      <c r="K21" s="7"/>
      <c r="L21" s="7"/>
    </row>
    <row r="22" spans="1:12" ht="33" x14ac:dyDescent="0.25">
      <c r="A22" s="11">
        <v>3</v>
      </c>
      <c r="B22" s="12" t="s">
        <v>57</v>
      </c>
      <c r="C22" s="13" t="s">
        <v>58</v>
      </c>
      <c r="D22" s="14" t="s">
        <v>59</v>
      </c>
      <c r="E22" s="15">
        <v>43341</v>
      </c>
      <c r="F22" s="16">
        <v>13.715999999999999</v>
      </c>
      <c r="G22" s="16" t="s">
        <v>31</v>
      </c>
      <c r="H22" s="16" t="s">
        <v>31</v>
      </c>
      <c r="I22" s="16">
        <v>13.715999999999999</v>
      </c>
      <c r="J22" s="16">
        <v>544.13400000000001</v>
      </c>
      <c r="K22" s="7"/>
      <c r="L22" s="7"/>
    </row>
    <row r="23" spans="1:12" ht="16.5" x14ac:dyDescent="0.25">
      <c r="A23" s="11">
        <v>4</v>
      </c>
      <c r="B23" s="12" t="s">
        <v>60</v>
      </c>
      <c r="C23" s="13" t="s">
        <v>61</v>
      </c>
      <c r="D23" s="14" t="s">
        <v>62</v>
      </c>
      <c r="E23" s="15">
        <v>43348</v>
      </c>
      <c r="F23" s="16">
        <v>39.706000000000003</v>
      </c>
      <c r="G23" s="16" t="s">
        <v>31</v>
      </c>
      <c r="H23" s="16" t="s">
        <v>31</v>
      </c>
      <c r="I23" s="16">
        <v>39.706000000000003</v>
      </c>
      <c r="J23" s="16">
        <v>1575.1969999999999</v>
      </c>
      <c r="K23" s="7"/>
      <c r="L23" s="7"/>
    </row>
    <row r="24" spans="1:12" ht="16.5" x14ac:dyDescent="0.25">
      <c r="A24" s="11">
        <v>5</v>
      </c>
      <c r="B24" s="12" t="s">
        <v>63</v>
      </c>
      <c r="C24" s="13" t="s">
        <v>64</v>
      </c>
      <c r="D24" s="14" t="s">
        <v>65</v>
      </c>
      <c r="E24" s="15">
        <v>43341</v>
      </c>
      <c r="F24" s="16">
        <v>0.48899999999999999</v>
      </c>
      <c r="G24" s="16" t="s">
        <v>31</v>
      </c>
      <c r="H24" s="16" t="s">
        <v>31</v>
      </c>
      <c r="I24" s="16">
        <v>0.48899999999999999</v>
      </c>
      <c r="J24" s="16">
        <v>19.399000000000001</v>
      </c>
      <c r="K24" s="7"/>
      <c r="L24" s="7"/>
    </row>
    <row r="25" spans="1:12" ht="16.5" x14ac:dyDescent="0.25">
      <c r="A25" s="11">
        <v>6</v>
      </c>
      <c r="B25" s="12" t="s">
        <v>66</v>
      </c>
      <c r="C25" s="13" t="s">
        <v>67</v>
      </c>
      <c r="D25" s="14" t="s">
        <v>68</v>
      </c>
      <c r="E25" s="15">
        <v>43348</v>
      </c>
      <c r="F25" s="16">
        <v>1.887</v>
      </c>
      <c r="G25" s="16" t="s">
        <v>31</v>
      </c>
      <c r="H25" s="16" t="s">
        <v>31</v>
      </c>
      <c r="I25" s="16">
        <v>1.887</v>
      </c>
      <c r="J25" s="16">
        <v>74.86</v>
      </c>
      <c r="K25" s="7"/>
      <c r="L25" s="7"/>
    </row>
    <row r="26" spans="1:12" ht="16.5" x14ac:dyDescent="0.25">
      <c r="A26" s="11">
        <v>7</v>
      </c>
      <c r="B26" s="12" t="s">
        <v>69</v>
      </c>
      <c r="C26" s="13" t="s">
        <v>70</v>
      </c>
      <c r="D26" s="14" t="s">
        <v>71</v>
      </c>
      <c r="E26" s="15">
        <v>43334</v>
      </c>
      <c r="F26" s="16">
        <v>19.446999999999999</v>
      </c>
      <c r="G26" s="16" t="s">
        <v>31</v>
      </c>
      <c r="H26" s="16" t="s">
        <v>31</v>
      </c>
      <c r="I26" s="16">
        <v>19.446999999999999</v>
      </c>
      <c r="J26" s="16">
        <v>771.49199999999996</v>
      </c>
      <c r="K26" s="7"/>
      <c r="L26" s="7"/>
    </row>
    <row r="27" spans="1:12" ht="33" x14ac:dyDescent="0.25">
      <c r="A27" s="11">
        <v>8</v>
      </c>
      <c r="B27" s="12" t="s">
        <v>47</v>
      </c>
      <c r="C27" s="13"/>
      <c r="D27" s="14"/>
      <c r="E27" s="15"/>
      <c r="F27" s="16">
        <v>7.0000000000050022E-3</v>
      </c>
      <c r="G27" s="16" t="s">
        <v>31</v>
      </c>
      <c r="H27" s="16" t="s">
        <v>31</v>
      </c>
      <c r="I27" s="16">
        <v>7.0000000000050022E-3</v>
      </c>
      <c r="J27" s="16">
        <v>0.27800000000000002</v>
      </c>
      <c r="K27" s="7"/>
      <c r="L27" s="7"/>
    </row>
    <row r="28" spans="1:12" ht="16.5" x14ac:dyDescent="0.25">
      <c r="A28" s="11"/>
      <c r="B28" s="12"/>
      <c r="C28" s="13"/>
      <c r="D28" s="14"/>
      <c r="E28" s="15"/>
      <c r="F28" s="16">
        <v>100.00000000000001</v>
      </c>
      <c r="G28" s="16" t="s">
        <v>31</v>
      </c>
      <c r="H28" s="16" t="s">
        <v>31</v>
      </c>
      <c r="I28" s="16">
        <v>100.00000000000001</v>
      </c>
      <c r="J28" s="16">
        <v>3967.15</v>
      </c>
      <c r="K28" s="7"/>
      <c r="L28" s="7"/>
    </row>
    <row r="29" spans="1:12" ht="16.5" x14ac:dyDescent="0.25">
      <c r="A29" s="11"/>
      <c r="B29" s="12" t="s">
        <v>48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19">
        <v>3967.15</v>
      </c>
      <c r="K29" s="7"/>
      <c r="L29" s="7"/>
    </row>
    <row r="30" spans="1:12" ht="16.5" x14ac:dyDescent="0.25">
      <c r="A30" s="11"/>
      <c r="B30" s="12" t="s">
        <v>49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9">
        <v>3967.15</v>
      </c>
      <c r="K30" s="7"/>
      <c r="L30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topLeftCell="A17" zoomScale="70" zoomScaleNormal="70" zoomScaleSheetLayoutView="100" workbookViewId="0">
      <selection activeCell="H35" sqref="H3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6.5" x14ac:dyDescent="0.2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16.5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6.5" x14ac:dyDescent="0.25">
      <c r="A8" s="29" t="s">
        <v>20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6.5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6.5" x14ac:dyDescent="0.25">
      <c r="A10" s="29" t="s">
        <v>22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6.5" x14ac:dyDescent="0.2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</row>
    <row r="13" spans="1:10" ht="37.5" customHeight="1" x14ac:dyDescent="0.25">
      <c r="A13" s="30" t="s">
        <v>8</v>
      </c>
      <c r="B13" s="30"/>
      <c r="C13" s="31" t="s">
        <v>13</v>
      </c>
      <c r="D13" s="32"/>
      <c r="E13" s="32"/>
      <c r="F13" s="32"/>
      <c r="G13" s="33"/>
      <c r="H13" s="31" t="s">
        <v>14</v>
      </c>
      <c r="I13" s="32"/>
      <c r="J13" s="33"/>
    </row>
    <row r="14" spans="1:10" ht="16.5" x14ac:dyDescent="0.25">
      <c r="A14" s="30" t="s">
        <v>25</v>
      </c>
      <c r="B14" s="30"/>
      <c r="C14" s="30" t="s">
        <v>26</v>
      </c>
      <c r="D14" s="30"/>
      <c r="E14" s="30"/>
      <c r="F14" s="30"/>
      <c r="G14" s="30"/>
      <c r="H14" s="30" t="s">
        <v>72</v>
      </c>
      <c r="I14" s="30"/>
      <c r="J14" s="30"/>
    </row>
    <row r="16" spans="1:10" ht="71.25" customHeight="1" x14ac:dyDescent="0.25">
      <c r="A16" s="34" t="s">
        <v>4</v>
      </c>
      <c r="B16" s="34" t="s">
        <v>5</v>
      </c>
      <c r="C16" s="34" t="s">
        <v>6</v>
      </c>
      <c r="D16" s="35" t="s">
        <v>15</v>
      </c>
      <c r="E16" s="36"/>
      <c r="F16" s="37"/>
      <c r="G16" s="31" t="s">
        <v>18</v>
      </c>
      <c r="H16" s="32"/>
      <c r="I16" s="32"/>
      <c r="J16" s="33"/>
    </row>
    <row r="17" spans="1:12" ht="27.75" customHeight="1" x14ac:dyDescent="0.25">
      <c r="A17" s="34"/>
      <c r="B17" s="34"/>
      <c r="C17" s="34"/>
      <c r="D17" s="38"/>
      <c r="E17" s="39"/>
      <c r="F17" s="40"/>
      <c r="G17" s="30" t="s">
        <v>10</v>
      </c>
      <c r="H17" s="30"/>
      <c r="I17" s="30" t="s">
        <v>11</v>
      </c>
      <c r="J17" s="30"/>
    </row>
    <row r="18" spans="1:12" ht="74.25" customHeight="1" x14ac:dyDescent="0.25">
      <c r="A18" s="34"/>
      <c r="B18" s="34"/>
      <c r="C18" s="34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60</v>
      </c>
      <c r="C20" s="13" t="s">
        <v>61</v>
      </c>
      <c r="D20" s="14" t="s">
        <v>73</v>
      </c>
      <c r="E20" s="15">
        <v>43341</v>
      </c>
      <c r="F20" s="16">
        <v>17.818000000000001</v>
      </c>
      <c r="G20" s="16" t="s">
        <v>31</v>
      </c>
      <c r="H20" s="16" t="s">
        <v>31</v>
      </c>
      <c r="I20" s="16">
        <v>17.818000000000001</v>
      </c>
      <c r="J20" s="16">
        <v>588.17200000000003</v>
      </c>
      <c r="K20" s="7"/>
      <c r="L20" s="7"/>
    </row>
    <row r="21" spans="1:12" ht="33" x14ac:dyDescent="0.25">
      <c r="A21" s="11">
        <v>2</v>
      </c>
      <c r="B21" s="12" t="s">
        <v>51</v>
      </c>
      <c r="C21" s="13" t="s">
        <v>52</v>
      </c>
      <c r="D21" s="14" t="s">
        <v>74</v>
      </c>
      <c r="E21" s="15">
        <v>43342</v>
      </c>
      <c r="F21" s="16">
        <v>3.839</v>
      </c>
      <c r="G21" s="16" t="s">
        <v>31</v>
      </c>
      <c r="H21" s="16" t="s">
        <v>31</v>
      </c>
      <c r="I21" s="16">
        <v>3.839</v>
      </c>
      <c r="J21" s="16">
        <v>126.72499999999999</v>
      </c>
      <c r="K21" s="7"/>
      <c r="L21" s="7"/>
    </row>
    <row r="22" spans="1:12" ht="16.5" x14ac:dyDescent="0.25">
      <c r="A22" s="11">
        <v>3</v>
      </c>
      <c r="B22" s="12" t="s">
        <v>75</v>
      </c>
      <c r="C22" s="13" t="s">
        <v>76</v>
      </c>
      <c r="D22" s="14" t="s">
        <v>77</v>
      </c>
      <c r="E22" s="15">
        <v>43341</v>
      </c>
      <c r="F22" s="16">
        <v>2.1030000000000002</v>
      </c>
      <c r="G22" s="16" t="s">
        <v>31</v>
      </c>
      <c r="H22" s="16" t="s">
        <v>31</v>
      </c>
      <c r="I22" s="16">
        <v>2.1030000000000002</v>
      </c>
      <c r="J22" s="16">
        <v>69.42</v>
      </c>
      <c r="K22" s="7"/>
      <c r="L22" s="7"/>
    </row>
    <row r="23" spans="1:12" ht="16.5" x14ac:dyDescent="0.25">
      <c r="A23" s="11">
        <v>4</v>
      </c>
      <c r="B23" s="12" t="s">
        <v>78</v>
      </c>
      <c r="C23" s="13" t="s">
        <v>79</v>
      </c>
      <c r="D23" s="14" t="s">
        <v>80</v>
      </c>
      <c r="E23" s="15">
        <v>43348</v>
      </c>
      <c r="F23" s="16">
        <v>2.093</v>
      </c>
      <c r="G23" s="16" t="s">
        <v>31</v>
      </c>
      <c r="H23" s="16" t="s">
        <v>31</v>
      </c>
      <c r="I23" s="16">
        <v>2.093</v>
      </c>
      <c r="J23" s="16">
        <v>69.09</v>
      </c>
      <c r="K23" s="7"/>
      <c r="L23" s="7"/>
    </row>
    <row r="24" spans="1:12" ht="16.5" x14ac:dyDescent="0.25">
      <c r="A24" s="11">
        <v>5</v>
      </c>
      <c r="B24" s="12" t="s">
        <v>81</v>
      </c>
      <c r="C24" s="13" t="s">
        <v>82</v>
      </c>
      <c r="D24" s="14" t="s">
        <v>83</v>
      </c>
      <c r="E24" s="15">
        <v>43349</v>
      </c>
      <c r="F24" s="16">
        <v>1.33</v>
      </c>
      <c r="G24" s="16" t="s">
        <v>31</v>
      </c>
      <c r="H24" s="16" t="s">
        <v>31</v>
      </c>
      <c r="I24" s="16">
        <v>1.33</v>
      </c>
      <c r="J24" s="16">
        <v>43.902999999999999</v>
      </c>
      <c r="K24" s="7"/>
      <c r="L24" s="7"/>
    </row>
    <row r="25" spans="1:12" ht="16.5" x14ac:dyDescent="0.25">
      <c r="A25" s="11">
        <v>6</v>
      </c>
      <c r="B25" s="12" t="s">
        <v>84</v>
      </c>
      <c r="C25" s="13" t="s">
        <v>85</v>
      </c>
      <c r="D25" s="14" t="s">
        <v>86</v>
      </c>
      <c r="E25" s="15">
        <v>43349</v>
      </c>
      <c r="F25" s="16">
        <v>2.6269999999999998</v>
      </c>
      <c r="G25" s="16" t="s">
        <v>31</v>
      </c>
      <c r="H25" s="16" t="s">
        <v>31</v>
      </c>
      <c r="I25" s="16">
        <v>2.6269999999999998</v>
      </c>
      <c r="J25" s="16">
        <v>86.716999999999999</v>
      </c>
      <c r="K25" s="7"/>
      <c r="L25" s="7"/>
    </row>
    <row r="26" spans="1:12" ht="16.5" x14ac:dyDescent="0.25">
      <c r="A26" s="11">
        <v>7</v>
      </c>
      <c r="B26" s="12" t="s">
        <v>87</v>
      </c>
      <c r="C26" s="13" t="s">
        <v>88</v>
      </c>
      <c r="D26" s="14" t="s">
        <v>89</v>
      </c>
      <c r="E26" s="15">
        <v>43343</v>
      </c>
      <c r="F26" s="16">
        <v>22.837</v>
      </c>
      <c r="G26" s="16" t="s">
        <v>31</v>
      </c>
      <c r="H26" s="16" t="s">
        <v>31</v>
      </c>
      <c r="I26" s="16">
        <v>22.837</v>
      </c>
      <c r="J26" s="18">
        <f>753.849+0.001</f>
        <v>753.85</v>
      </c>
      <c r="K26" s="7"/>
      <c r="L26" s="7"/>
    </row>
    <row r="27" spans="1:12" ht="16.5" x14ac:dyDescent="0.25">
      <c r="A27" s="11">
        <v>8</v>
      </c>
      <c r="B27" s="12" t="s">
        <v>54</v>
      </c>
      <c r="C27" s="13" t="s">
        <v>55</v>
      </c>
      <c r="D27" s="14" t="s">
        <v>90</v>
      </c>
      <c r="E27" s="15">
        <v>43343</v>
      </c>
      <c r="F27" s="16">
        <v>11.709</v>
      </c>
      <c r="G27" s="16" t="s">
        <v>31</v>
      </c>
      <c r="H27" s="16" t="s">
        <v>31</v>
      </c>
      <c r="I27" s="16">
        <v>11.709</v>
      </c>
      <c r="J27" s="16">
        <v>386.51400000000001</v>
      </c>
      <c r="K27" s="7"/>
      <c r="L27" s="7"/>
    </row>
    <row r="28" spans="1:12" ht="16.5" x14ac:dyDescent="0.25">
      <c r="A28" s="11">
        <v>9</v>
      </c>
      <c r="B28" s="12" t="s">
        <v>91</v>
      </c>
      <c r="C28" s="13" t="s">
        <v>92</v>
      </c>
      <c r="D28" s="14" t="s">
        <v>93</v>
      </c>
      <c r="E28" s="15">
        <v>43343</v>
      </c>
      <c r="F28" s="16">
        <v>5.3979999999999997</v>
      </c>
      <c r="G28" s="16" t="s">
        <v>31</v>
      </c>
      <c r="H28" s="16" t="s">
        <v>31</v>
      </c>
      <c r="I28" s="16">
        <v>5.3979999999999997</v>
      </c>
      <c r="J28" s="16">
        <v>178.18799999999999</v>
      </c>
      <c r="K28" s="7"/>
      <c r="L28" s="7"/>
    </row>
    <row r="29" spans="1:12" ht="33" x14ac:dyDescent="0.25">
      <c r="A29" s="11">
        <v>10</v>
      </c>
      <c r="B29" s="12" t="s">
        <v>57</v>
      </c>
      <c r="C29" s="13" t="s">
        <v>58</v>
      </c>
      <c r="D29" s="14" t="s">
        <v>94</v>
      </c>
      <c r="E29" s="15">
        <v>43341</v>
      </c>
      <c r="F29" s="16">
        <v>4.0309999999999997</v>
      </c>
      <c r="G29" s="16" t="s">
        <v>31</v>
      </c>
      <c r="H29" s="16" t="s">
        <v>31</v>
      </c>
      <c r="I29" s="16">
        <v>4.0309999999999997</v>
      </c>
      <c r="J29" s="16">
        <v>133.06299999999999</v>
      </c>
      <c r="K29" s="7"/>
      <c r="L29" s="7"/>
    </row>
    <row r="30" spans="1:12" ht="16.5" x14ac:dyDescent="0.25">
      <c r="A30" s="11">
        <v>11</v>
      </c>
      <c r="B30" s="12" t="s">
        <v>95</v>
      </c>
      <c r="C30" s="13" t="s">
        <v>96</v>
      </c>
      <c r="D30" s="14" t="s">
        <v>97</v>
      </c>
      <c r="E30" s="15">
        <v>43342</v>
      </c>
      <c r="F30" s="16">
        <v>2.1869999999999998</v>
      </c>
      <c r="G30" s="16" t="s">
        <v>31</v>
      </c>
      <c r="H30" s="16" t="s">
        <v>31</v>
      </c>
      <c r="I30" s="16">
        <v>2.1869999999999998</v>
      </c>
      <c r="J30" s="16">
        <v>72.192999999999998</v>
      </c>
      <c r="K30" s="7"/>
      <c r="L30" s="7"/>
    </row>
    <row r="31" spans="1:12" ht="16.5" x14ac:dyDescent="0.25">
      <c r="A31" s="11">
        <v>12</v>
      </c>
      <c r="B31" s="12" t="s">
        <v>98</v>
      </c>
      <c r="C31" s="13" t="s">
        <v>99</v>
      </c>
      <c r="D31" s="14" t="s">
        <v>100</v>
      </c>
      <c r="E31" s="15">
        <v>43341</v>
      </c>
      <c r="F31" s="16">
        <v>0.19400000000000001</v>
      </c>
      <c r="G31" s="16" t="s">
        <v>31</v>
      </c>
      <c r="H31" s="16" t="s">
        <v>31</v>
      </c>
      <c r="I31" s="16">
        <v>0.19400000000000001</v>
      </c>
      <c r="J31" s="16">
        <v>6.4039999999999999</v>
      </c>
      <c r="K31" s="7"/>
      <c r="L31" s="7"/>
    </row>
    <row r="32" spans="1:12" ht="16.5" x14ac:dyDescent="0.25">
      <c r="A32" s="11">
        <v>13</v>
      </c>
      <c r="B32" s="12" t="s">
        <v>101</v>
      </c>
      <c r="C32" s="13" t="s">
        <v>102</v>
      </c>
      <c r="D32" s="14" t="s">
        <v>103</v>
      </c>
      <c r="E32" s="15">
        <v>43342</v>
      </c>
      <c r="F32" s="16">
        <v>11.342000000000001</v>
      </c>
      <c r="G32" s="16" t="s">
        <v>31</v>
      </c>
      <c r="H32" s="16" t="s">
        <v>31</v>
      </c>
      <c r="I32" s="16">
        <v>11.342000000000001</v>
      </c>
      <c r="J32" s="16">
        <v>374.399</v>
      </c>
      <c r="K32" s="7"/>
      <c r="L32" s="7"/>
    </row>
    <row r="33" spans="1:12" ht="16.5" x14ac:dyDescent="0.25">
      <c r="A33" s="11">
        <v>14</v>
      </c>
      <c r="B33" s="12" t="s">
        <v>63</v>
      </c>
      <c r="C33" s="13" t="s">
        <v>64</v>
      </c>
      <c r="D33" s="14" t="s">
        <v>104</v>
      </c>
      <c r="E33" s="15">
        <v>43341</v>
      </c>
      <c r="F33" s="16">
        <v>2.9820000000000002</v>
      </c>
      <c r="G33" s="16" t="s">
        <v>31</v>
      </c>
      <c r="H33" s="16" t="s">
        <v>31</v>
      </c>
      <c r="I33" s="16">
        <v>2.9820000000000002</v>
      </c>
      <c r="J33" s="16">
        <v>98.436000000000007</v>
      </c>
      <c r="K33" s="7"/>
      <c r="L33" s="7"/>
    </row>
    <row r="34" spans="1:12" ht="16.5" x14ac:dyDescent="0.25">
      <c r="A34" s="11">
        <v>15</v>
      </c>
      <c r="B34" s="12" t="s">
        <v>105</v>
      </c>
      <c r="C34" s="13" t="s">
        <v>106</v>
      </c>
      <c r="D34" s="14" t="s">
        <v>107</v>
      </c>
      <c r="E34" s="15">
        <v>43341</v>
      </c>
      <c r="F34" s="16">
        <v>0.67</v>
      </c>
      <c r="G34" s="18" t="s">
        <v>31</v>
      </c>
      <c r="H34" s="18" t="s">
        <v>31</v>
      </c>
      <c r="I34" s="18">
        <v>0.67</v>
      </c>
      <c r="J34" s="16">
        <v>22.117000000000001</v>
      </c>
      <c r="K34" s="7"/>
      <c r="L34" s="7"/>
    </row>
    <row r="35" spans="1:12" ht="16.5" x14ac:dyDescent="0.25">
      <c r="A35" s="11">
        <v>16</v>
      </c>
      <c r="B35" s="12" t="s">
        <v>35</v>
      </c>
      <c r="C35" s="13" t="s">
        <v>36</v>
      </c>
      <c r="D35" s="14" t="s">
        <v>108</v>
      </c>
      <c r="E35" s="15">
        <v>43342</v>
      </c>
      <c r="F35" s="16">
        <v>0.17599999999999999</v>
      </c>
      <c r="G35" s="16" t="s">
        <v>31</v>
      </c>
      <c r="H35" s="16" t="s">
        <v>31</v>
      </c>
      <c r="I35" s="16">
        <v>0.17599999999999999</v>
      </c>
      <c r="J35" s="16">
        <v>5.81</v>
      </c>
      <c r="K35" s="7"/>
      <c r="L35" s="7"/>
    </row>
    <row r="36" spans="1:12" ht="16.5" x14ac:dyDescent="0.25">
      <c r="A36" s="11">
        <v>17</v>
      </c>
      <c r="B36" s="12" t="s">
        <v>109</v>
      </c>
      <c r="C36" s="13" t="s">
        <v>110</v>
      </c>
      <c r="D36" s="14" t="s">
        <v>111</v>
      </c>
      <c r="E36" s="15">
        <v>43349</v>
      </c>
      <c r="F36" s="16">
        <v>1.4710000000000001</v>
      </c>
      <c r="G36" s="16" t="s">
        <v>31</v>
      </c>
      <c r="H36" s="16" t="s">
        <v>31</v>
      </c>
      <c r="I36" s="16">
        <v>1.4710000000000001</v>
      </c>
      <c r="J36" s="16">
        <v>48.558</v>
      </c>
      <c r="K36" s="7"/>
      <c r="L36" s="7"/>
    </row>
    <row r="37" spans="1:12" ht="16.5" x14ac:dyDescent="0.25">
      <c r="A37" s="11">
        <v>18</v>
      </c>
      <c r="B37" s="12" t="s">
        <v>112</v>
      </c>
      <c r="C37" s="13" t="s">
        <v>113</v>
      </c>
      <c r="D37" s="14" t="s">
        <v>114</v>
      </c>
      <c r="E37" s="15">
        <v>43347</v>
      </c>
      <c r="F37" s="16">
        <v>3.84</v>
      </c>
      <c r="G37" s="16" t="s">
        <v>31</v>
      </c>
      <c r="H37" s="16" t="s">
        <v>31</v>
      </c>
      <c r="I37" s="16">
        <v>3.84</v>
      </c>
      <c r="J37" s="16">
        <v>126.758</v>
      </c>
      <c r="K37" s="7"/>
      <c r="L37" s="7"/>
    </row>
    <row r="38" spans="1:12" ht="16.5" x14ac:dyDescent="0.25">
      <c r="A38" s="11">
        <v>19</v>
      </c>
      <c r="B38" s="12" t="s">
        <v>115</v>
      </c>
      <c r="C38" s="13" t="s">
        <v>116</v>
      </c>
      <c r="D38" s="14" t="s">
        <v>117</v>
      </c>
      <c r="E38" s="15">
        <v>43343</v>
      </c>
      <c r="F38" s="16">
        <v>2.8980000000000001</v>
      </c>
      <c r="G38" s="16" t="s">
        <v>31</v>
      </c>
      <c r="H38" s="16" t="s">
        <v>31</v>
      </c>
      <c r="I38" s="16">
        <v>2.8980000000000001</v>
      </c>
      <c r="J38" s="16">
        <v>95.662999999999997</v>
      </c>
      <c r="K38" s="7"/>
      <c r="L38" s="7"/>
    </row>
    <row r="39" spans="1:12" ht="33" x14ac:dyDescent="0.25">
      <c r="A39" s="11">
        <v>20</v>
      </c>
      <c r="B39" s="12" t="s">
        <v>47</v>
      </c>
      <c r="C39" s="13"/>
      <c r="D39" s="14"/>
      <c r="E39" s="15"/>
      <c r="F39" s="16">
        <v>0.45499999999999829</v>
      </c>
      <c r="G39" s="16" t="s">
        <v>31</v>
      </c>
      <c r="H39" s="16" t="s">
        <v>31</v>
      </c>
      <c r="I39" s="16">
        <v>0.45499999999999829</v>
      </c>
      <c r="J39" s="16">
        <v>15.02</v>
      </c>
      <c r="K39" s="7"/>
      <c r="L39" s="7"/>
    </row>
    <row r="40" spans="1:12" ht="16.5" x14ac:dyDescent="0.25">
      <c r="A40" s="11"/>
      <c r="B40" s="12"/>
      <c r="C40" s="13"/>
      <c r="D40" s="14"/>
      <c r="E40" s="15"/>
      <c r="F40" s="16">
        <v>100.00000000000001</v>
      </c>
      <c r="G40" s="16" t="s">
        <v>31</v>
      </c>
      <c r="H40" s="16" t="s">
        <v>31</v>
      </c>
      <c r="I40" s="21">
        <f>SUM(I20:I39)</f>
        <v>100</v>
      </c>
      <c r="J40" s="19">
        <f>SUM(J20:J39)</f>
        <v>3301.0000000000005</v>
      </c>
      <c r="K40" s="7"/>
      <c r="L40" s="7"/>
    </row>
    <row r="41" spans="1:12" ht="16.5" x14ac:dyDescent="0.25">
      <c r="A41" s="11"/>
      <c r="B41" s="12" t="s">
        <v>48</v>
      </c>
      <c r="C41" s="13"/>
      <c r="D41" s="14"/>
      <c r="E41" s="15"/>
      <c r="F41" s="16"/>
      <c r="G41" s="16" t="s">
        <v>31</v>
      </c>
      <c r="H41" s="16"/>
      <c r="I41" s="16" t="s">
        <v>31</v>
      </c>
      <c r="J41" s="16">
        <v>3300.9990000000003</v>
      </c>
      <c r="K41" s="7"/>
      <c r="L41" s="7"/>
    </row>
    <row r="42" spans="1:12" ht="16.5" x14ac:dyDescent="0.25">
      <c r="A42" s="11"/>
      <c r="B42" s="12" t="s">
        <v>49</v>
      </c>
      <c r="C42" s="13"/>
      <c r="D42" s="14"/>
      <c r="E42" s="15"/>
      <c r="F42" s="16"/>
      <c r="G42" s="16" t="s">
        <v>31</v>
      </c>
      <c r="H42" s="16"/>
      <c r="I42" s="16" t="s">
        <v>31</v>
      </c>
      <c r="J42" s="19">
        <v>3301</v>
      </c>
      <c r="K42" s="7"/>
      <c r="L42" s="7"/>
    </row>
    <row r="43" spans="1:12" x14ac:dyDescent="0.25">
      <c r="J43" s="20">
        <f>J42-J41</f>
        <v>9.9999999974897946E-4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view="pageBreakPreview" topLeftCell="A11" zoomScale="68" zoomScaleSheetLayoutView="68" workbookViewId="0">
      <selection activeCell="D23" sqref="D2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6.5" x14ac:dyDescent="0.2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16.5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6.5" x14ac:dyDescent="0.25">
      <c r="A8" s="29" t="s">
        <v>20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6.5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6.5" x14ac:dyDescent="0.25">
      <c r="A10" s="29" t="s">
        <v>22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6.5" x14ac:dyDescent="0.2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</row>
    <row r="13" spans="1:10" ht="37.5" customHeight="1" x14ac:dyDescent="0.25">
      <c r="A13" s="30" t="s">
        <v>8</v>
      </c>
      <c r="B13" s="30"/>
      <c r="C13" s="31" t="s">
        <v>13</v>
      </c>
      <c r="D13" s="32"/>
      <c r="E13" s="32"/>
      <c r="F13" s="32"/>
      <c r="G13" s="33"/>
      <c r="H13" s="31" t="s">
        <v>14</v>
      </c>
      <c r="I13" s="32"/>
      <c r="J13" s="33"/>
    </row>
    <row r="14" spans="1:10" ht="16.5" x14ac:dyDescent="0.25">
      <c r="A14" s="30" t="s">
        <v>25</v>
      </c>
      <c r="B14" s="30"/>
      <c r="C14" s="30" t="s">
        <v>26</v>
      </c>
      <c r="D14" s="30"/>
      <c r="E14" s="30"/>
      <c r="F14" s="30"/>
      <c r="G14" s="30"/>
      <c r="H14" s="30" t="s">
        <v>118</v>
      </c>
      <c r="I14" s="30"/>
      <c r="J14" s="30"/>
    </row>
    <row r="16" spans="1:10" ht="71.25" customHeight="1" x14ac:dyDescent="0.25">
      <c r="A16" s="34" t="s">
        <v>4</v>
      </c>
      <c r="B16" s="34" t="s">
        <v>5</v>
      </c>
      <c r="C16" s="34" t="s">
        <v>6</v>
      </c>
      <c r="D16" s="35" t="s">
        <v>15</v>
      </c>
      <c r="E16" s="36"/>
      <c r="F16" s="37"/>
      <c r="G16" s="31" t="s">
        <v>18</v>
      </c>
      <c r="H16" s="32"/>
      <c r="I16" s="32"/>
      <c r="J16" s="33"/>
    </row>
    <row r="17" spans="1:12" ht="27.75" customHeight="1" x14ac:dyDescent="0.25">
      <c r="A17" s="34"/>
      <c r="B17" s="34"/>
      <c r="C17" s="34"/>
      <c r="D17" s="38"/>
      <c r="E17" s="39"/>
      <c r="F17" s="40"/>
      <c r="G17" s="30" t="s">
        <v>10</v>
      </c>
      <c r="H17" s="30"/>
      <c r="I17" s="30" t="s">
        <v>11</v>
      </c>
      <c r="J17" s="30"/>
    </row>
    <row r="18" spans="1:12" ht="74.25" customHeight="1" x14ac:dyDescent="0.25">
      <c r="A18" s="34"/>
      <c r="B18" s="34"/>
      <c r="C18" s="34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119</v>
      </c>
      <c r="C20" s="13" t="s">
        <v>120</v>
      </c>
      <c r="D20" s="14" t="s">
        <v>121</v>
      </c>
      <c r="E20" s="15">
        <v>43343</v>
      </c>
      <c r="F20" s="16">
        <v>7.8929999999999998</v>
      </c>
      <c r="G20" s="16" t="s">
        <v>31</v>
      </c>
      <c r="H20" s="16" t="s">
        <v>31</v>
      </c>
      <c r="I20" s="16">
        <v>7.8929999999999998</v>
      </c>
      <c r="J20" s="16">
        <v>74.34</v>
      </c>
      <c r="K20" s="7"/>
      <c r="L20" s="7"/>
    </row>
    <row r="21" spans="1:12" ht="16.5" x14ac:dyDescent="0.25">
      <c r="A21" s="11">
        <v>2</v>
      </c>
      <c r="B21" s="12" t="s">
        <v>122</v>
      </c>
      <c r="C21" s="13" t="s">
        <v>123</v>
      </c>
      <c r="D21" s="14" t="s">
        <v>124</v>
      </c>
      <c r="E21" s="15">
        <v>43348</v>
      </c>
      <c r="F21" s="16">
        <v>0.56799999999999995</v>
      </c>
      <c r="G21" s="18" t="s">
        <v>31</v>
      </c>
      <c r="H21" s="18" t="s">
        <v>31</v>
      </c>
      <c r="I21" s="18">
        <v>0.56799999999999995</v>
      </c>
      <c r="J21" s="16">
        <v>5.35</v>
      </c>
      <c r="K21" s="16"/>
      <c r="L21" s="7"/>
    </row>
    <row r="22" spans="1:12" ht="16.5" x14ac:dyDescent="0.25">
      <c r="A22" s="11">
        <v>3</v>
      </c>
      <c r="B22" s="12" t="s">
        <v>101</v>
      </c>
      <c r="C22" s="13" t="s">
        <v>102</v>
      </c>
      <c r="D22" s="14" t="s">
        <v>125</v>
      </c>
      <c r="E22" s="15">
        <v>43342</v>
      </c>
      <c r="F22" s="16">
        <v>4.4470000000000001</v>
      </c>
      <c r="G22" s="16" t="s">
        <v>31</v>
      </c>
      <c r="H22" s="16" t="s">
        <v>31</v>
      </c>
      <c r="I22" s="16">
        <v>4.4470000000000001</v>
      </c>
      <c r="J22" s="16">
        <v>41.884</v>
      </c>
      <c r="K22" s="7"/>
      <c r="L22" s="7"/>
    </row>
    <row r="23" spans="1:12" ht="33" x14ac:dyDescent="0.25">
      <c r="A23" s="11">
        <v>4</v>
      </c>
      <c r="B23" s="12" t="s">
        <v>126</v>
      </c>
      <c r="C23" s="13" t="s">
        <v>127</v>
      </c>
      <c r="D23" s="14" t="s">
        <v>128</v>
      </c>
      <c r="E23" s="15">
        <v>43347</v>
      </c>
      <c r="F23" s="16">
        <v>33.436</v>
      </c>
      <c r="G23" s="16" t="s">
        <v>31</v>
      </c>
      <c r="H23" s="16" t="s">
        <v>31</v>
      </c>
      <c r="I23" s="16">
        <v>33.436</v>
      </c>
      <c r="J23" s="16">
        <v>314.91699999999997</v>
      </c>
      <c r="K23" s="7"/>
      <c r="L23" s="7"/>
    </row>
    <row r="24" spans="1:12" ht="16.5" x14ac:dyDescent="0.25">
      <c r="A24" s="22">
        <v>5</v>
      </c>
      <c r="B24" s="23" t="s">
        <v>129</v>
      </c>
      <c r="C24" s="24" t="s">
        <v>130</v>
      </c>
      <c r="D24" s="25" t="s">
        <v>131</v>
      </c>
      <c r="E24" s="26">
        <v>43348</v>
      </c>
      <c r="F24" s="27">
        <v>7.6349999999999998</v>
      </c>
      <c r="G24" s="27" t="s">
        <v>31</v>
      </c>
      <c r="H24" s="27" t="s">
        <v>31</v>
      </c>
      <c r="I24" s="27">
        <v>7.6349999999999998</v>
      </c>
      <c r="K24" s="27">
        <v>71.91</v>
      </c>
      <c r="L24" s="7"/>
    </row>
    <row r="25" spans="1:12" ht="16.5" x14ac:dyDescent="0.25">
      <c r="A25" s="11">
        <v>6</v>
      </c>
      <c r="B25" s="12" t="s">
        <v>132</v>
      </c>
      <c r="C25" s="13" t="s">
        <v>133</v>
      </c>
      <c r="D25" s="14" t="s">
        <v>134</v>
      </c>
      <c r="E25" s="15">
        <v>43347</v>
      </c>
      <c r="F25" s="16">
        <v>2.0830000000000002</v>
      </c>
      <c r="G25" s="16" t="s">
        <v>31</v>
      </c>
      <c r="H25" s="16" t="s">
        <v>31</v>
      </c>
      <c r="I25" s="16">
        <v>2.0830000000000002</v>
      </c>
      <c r="J25" s="16">
        <v>19.619</v>
      </c>
      <c r="K25" s="7"/>
      <c r="L25" s="7"/>
    </row>
    <row r="26" spans="1:12" ht="16.5" x14ac:dyDescent="0.25">
      <c r="A26" s="11">
        <v>7</v>
      </c>
      <c r="B26" s="12" t="s">
        <v>135</v>
      </c>
      <c r="C26" s="13" t="s">
        <v>136</v>
      </c>
      <c r="D26" s="14" t="s">
        <v>137</v>
      </c>
      <c r="E26" s="15">
        <v>43347</v>
      </c>
      <c r="F26" s="16">
        <v>2.1179999999999999</v>
      </c>
      <c r="G26" s="16" t="s">
        <v>31</v>
      </c>
      <c r="H26" s="16" t="s">
        <v>31</v>
      </c>
      <c r="I26" s="16">
        <v>2.1179999999999999</v>
      </c>
      <c r="J26" s="16">
        <v>19.948</v>
      </c>
      <c r="K26" s="7"/>
      <c r="L26" s="7"/>
    </row>
    <row r="27" spans="1:12" ht="16.5" x14ac:dyDescent="0.25">
      <c r="A27" s="11">
        <v>8</v>
      </c>
      <c r="B27" s="12" t="s">
        <v>138</v>
      </c>
      <c r="C27" s="13" t="s">
        <v>139</v>
      </c>
      <c r="D27" s="14" t="s">
        <v>140</v>
      </c>
      <c r="E27" s="15">
        <v>43347</v>
      </c>
      <c r="F27" s="16">
        <v>7.1139999999999999</v>
      </c>
      <c r="G27" s="16" t="s">
        <v>31</v>
      </c>
      <c r="H27" s="16" t="s">
        <v>31</v>
      </c>
      <c r="I27" s="16">
        <v>7.1139999999999999</v>
      </c>
      <c r="J27" s="16">
        <v>67.003</v>
      </c>
      <c r="K27" s="7"/>
      <c r="L27" s="7"/>
    </row>
    <row r="28" spans="1:12" ht="16.5" x14ac:dyDescent="0.25">
      <c r="A28" s="11">
        <v>9</v>
      </c>
      <c r="B28" s="12" t="s">
        <v>141</v>
      </c>
      <c r="C28" s="13" t="s">
        <v>142</v>
      </c>
      <c r="D28" s="14" t="s">
        <v>143</v>
      </c>
      <c r="E28" s="15">
        <v>43348</v>
      </c>
      <c r="F28" s="16">
        <v>11.45</v>
      </c>
      <c r="G28" s="16" t="s">
        <v>31</v>
      </c>
      <c r="H28" s="16" t="s">
        <v>31</v>
      </c>
      <c r="I28" s="16">
        <v>11.45</v>
      </c>
      <c r="J28" s="16">
        <v>107.842</v>
      </c>
      <c r="K28" s="7"/>
      <c r="L28" s="7"/>
    </row>
    <row r="29" spans="1:12" ht="16.5" x14ac:dyDescent="0.25">
      <c r="A29" s="11">
        <v>10</v>
      </c>
      <c r="B29" s="12" t="s">
        <v>144</v>
      </c>
      <c r="C29" s="13" t="s">
        <v>145</v>
      </c>
      <c r="D29" s="14" t="s">
        <v>146</v>
      </c>
      <c r="E29" s="15">
        <v>43343</v>
      </c>
      <c r="F29" s="16">
        <v>11.113</v>
      </c>
      <c r="G29" s="16" t="s">
        <v>31</v>
      </c>
      <c r="H29" s="16" t="s">
        <v>31</v>
      </c>
      <c r="I29" s="16">
        <v>11.113</v>
      </c>
      <c r="J29" s="16">
        <v>104.66800000000001</v>
      </c>
      <c r="K29" s="7"/>
      <c r="L29" s="7"/>
    </row>
    <row r="30" spans="1:12" ht="16.5" x14ac:dyDescent="0.25">
      <c r="A30" s="11">
        <v>11</v>
      </c>
      <c r="B30" s="12" t="s">
        <v>147</v>
      </c>
      <c r="C30" s="13" t="s">
        <v>148</v>
      </c>
      <c r="D30" s="14" t="s">
        <v>149</v>
      </c>
      <c r="E30" s="15">
        <v>43341</v>
      </c>
      <c r="F30" s="16">
        <v>11.113</v>
      </c>
      <c r="G30" s="16" t="s">
        <v>31</v>
      </c>
      <c r="H30" s="16" t="s">
        <v>31</v>
      </c>
      <c r="I30" s="16">
        <v>11.113</v>
      </c>
      <c r="J30" s="16">
        <v>104.66800000000001</v>
      </c>
      <c r="K30" s="7"/>
      <c r="L30" s="7"/>
    </row>
    <row r="31" spans="1:12" ht="33" x14ac:dyDescent="0.25">
      <c r="A31" s="11">
        <v>12</v>
      </c>
      <c r="B31" s="12" t="s">
        <v>47</v>
      </c>
      <c r="C31" s="13"/>
      <c r="D31" s="14"/>
      <c r="E31" s="15"/>
      <c r="F31" s="16">
        <v>1.0300000000000011</v>
      </c>
      <c r="G31" s="16" t="s">
        <v>31</v>
      </c>
      <c r="H31" s="16" t="s">
        <v>31</v>
      </c>
      <c r="I31" s="16">
        <v>1.0300000000000011</v>
      </c>
      <c r="J31" s="16">
        <v>9.7010000000000005</v>
      </c>
      <c r="K31" s="16">
        <v>9.7010000000000005</v>
      </c>
      <c r="L31" s="7"/>
    </row>
    <row r="32" spans="1:12" ht="16.5" x14ac:dyDescent="0.25">
      <c r="A32" s="11"/>
      <c r="B32" s="12"/>
      <c r="C32" s="13"/>
      <c r="D32" s="14"/>
      <c r="E32" s="15"/>
      <c r="F32" s="16">
        <v>100</v>
      </c>
      <c r="G32" s="16" t="s">
        <v>31</v>
      </c>
      <c r="H32" s="16" t="s">
        <v>31</v>
      </c>
      <c r="I32" s="16">
        <f>SUM(I20:I31)</f>
        <v>100</v>
      </c>
      <c r="J32" s="16">
        <f>SUM(J20:J31)</f>
        <v>869.94</v>
      </c>
      <c r="K32" s="7">
        <f>SUM(K21:K31)</f>
        <v>81.61099999999999</v>
      </c>
      <c r="L32" s="7"/>
    </row>
    <row r="33" spans="1:12" ht="16.5" x14ac:dyDescent="0.25">
      <c r="A33" s="11"/>
      <c r="B33" s="12" t="s">
        <v>48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9">
        <v>941.85</v>
      </c>
      <c r="K33" s="7"/>
      <c r="L33" s="7"/>
    </row>
    <row r="34" spans="1:12" ht="16.5" x14ac:dyDescent="0.25">
      <c r="A34" s="11"/>
      <c r="B34" s="12" t="s">
        <v>49</v>
      </c>
      <c r="C34" s="13"/>
      <c r="D34" s="14"/>
      <c r="E34" s="15"/>
      <c r="F34" s="16"/>
      <c r="G34" s="16" t="s">
        <v>31</v>
      </c>
      <c r="H34" s="16"/>
      <c r="I34" s="16" t="s">
        <v>31</v>
      </c>
      <c r="J34" s="19">
        <v>941.85</v>
      </c>
      <c r="K34" s="28">
        <f>J34-K32</f>
        <v>860.23900000000003</v>
      </c>
      <c r="L34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tabSelected="1" topLeftCell="A14" zoomScale="80" zoomScaleNormal="80" zoomScaleSheetLayoutView="100" workbookViewId="0">
      <selection activeCell="E29" sqref="E2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6.5" x14ac:dyDescent="0.2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16.5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6.5" x14ac:dyDescent="0.25">
      <c r="A8" s="29" t="s">
        <v>20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6.5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6.5" x14ac:dyDescent="0.25">
      <c r="A10" s="29" t="s">
        <v>22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6.5" x14ac:dyDescent="0.2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</row>
    <row r="13" spans="1:10" ht="37.5" customHeight="1" x14ac:dyDescent="0.25">
      <c r="A13" s="30" t="s">
        <v>8</v>
      </c>
      <c r="B13" s="30"/>
      <c r="C13" s="31" t="s">
        <v>13</v>
      </c>
      <c r="D13" s="32"/>
      <c r="E13" s="32"/>
      <c r="F13" s="32"/>
      <c r="G13" s="33"/>
      <c r="H13" s="31" t="s">
        <v>14</v>
      </c>
      <c r="I13" s="32"/>
      <c r="J13" s="33"/>
    </row>
    <row r="14" spans="1:10" ht="16.5" x14ac:dyDescent="0.25">
      <c r="A14" s="30" t="s">
        <v>25</v>
      </c>
      <c r="B14" s="30"/>
      <c r="C14" s="30" t="s">
        <v>26</v>
      </c>
      <c r="D14" s="30"/>
      <c r="E14" s="30"/>
      <c r="F14" s="30"/>
      <c r="G14" s="30"/>
      <c r="H14" s="30" t="s">
        <v>150</v>
      </c>
      <c r="I14" s="30"/>
      <c r="J14" s="30"/>
    </row>
    <row r="16" spans="1:10" ht="71.25" customHeight="1" x14ac:dyDescent="0.25">
      <c r="A16" s="34" t="s">
        <v>4</v>
      </c>
      <c r="B16" s="34" t="s">
        <v>5</v>
      </c>
      <c r="C16" s="34" t="s">
        <v>6</v>
      </c>
      <c r="D16" s="35" t="s">
        <v>15</v>
      </c>
      <c r="E16" s="36"/>
      <c r="F16" s="37"/>
      <c r="G16" s="31" t="s">
        <v>18</v>
      </c>
      <c r="H16" s="32"/>
      <c r="I16" s="32"/>
      <c r="J16" s="33"/>
    </row>
    <row r="17" spans="1:12" ht="27.75" customHeight="1" x14ac:dyDescent="0.25">
      <c r="A17" s="34"/>
      <c r="B17" s="34"/>
      <c r="C17" s="34"/>
      <c r="D17" s="38"/>
      <c r="E17" s="39"/>
      <c r="F17" s="40"/>
      <c r="G17" s="30" t="s">
        <v>10</v>
      </c>
      <c r="H17" s="30"/>
      <c r="I17" s="30" t="s">
        <v>11</v>
      </c>
      <c r="J17" s="30"/>
    </row>
    <row r="18" spans="1:12" ht="74.25" customHeight="1" x14ac:dyDescent="0.25">
      <c r="A18" s="34"/>
      <c r="B18" s="34"/>
      <c r="C18" s="34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151</v>
      </c>
      <c r="C20" s="13" t="s">
        <v>152</v>
      </c>
      <c r="D20" s="14" t="s">
        <v>153</v>
      </c>
      <c r="E20" s="15">
        <v>43341</v>
      </c>
      <c r="F20" s="16">
        <v>0.98399999999999999</v>
      </c>
      <c r="G20" s="16" t="s">
        <v>31</v>
      </c>
      <c r="H20" s="16" t="s">
        <v>31</v>
      </c>
      <c r="I20" s="16">
        <v>0.98399999999999999</v>
      </c>
      <c r="J20" s="16">
        <v>5.8419999999999996</v>
      </c>
      <c r="K20" s="7"/>
      <c r="L20" s="7"/>
    </row>
    <row r="21" spans="1:12" ht="16.5" x14ac:dyDescent="0.25">
      <c r="A21" s="11">
        <v>2</v>
      </c>
      <c r="B21" s="12" t="s">
        <v>154</v>
      </c>
      <c r="C21" s="13" t="s">
        <v>155</v>
      </c>
      <c r="D21" s="14" t="s">
        <v>156</v>
      </c>
      <c r="E21" s="15">
        <v>43349</v>
      </c>
      <c r="F21" s="16">
        <v>17.376000000000001</v>
      </c>
      <c r="G21" s="16" t="s">
        <v>31</v>
      </c>
      <c r="H21" s="16" t="s">
        <v>31</v>
      </c>
      <c r="I21" s="16">
        <v>17.376000000000001</v>
      </c>
      <c r="J21" s="16">
        <v>103.161</v>
      </c>
      <c r="K21" s="7"/>
      <c r="L21" s="7"/>
    </row>
    <row r="22" spans="1:12" ht="16.5" x14ac:dyDescent="0.25">
      <c r="A22" s="11">
        <v>3</v>
      </c>
      <c r="B22" s="12" t="s">
        <v>109</v>
      </c>
      <c r="C22" s="13" t="s">
        <v>110</v>
      </c>
      <c r="D22" s="14" t="s">
        <v>157</v>
      </c>
      <c r="E22" s="15">
        <v>43349</v>
      </c>
      <c r="F22" s="16">
        <v>24.744</v>
      </c>
      <c r="G22" s="16" t="s">
        <v>31</v>
      </c>
      <c r="H22" s="16" t="s">
        <v>31</v>
      </c>
      <c r="I22" s="16">
        <v>24.744</v>
      </c>
      <c r="J22" s="18">
        <f>146.905+0.001</f>
        <v>146.90600000000001</v>
      </c>
      <c r="K22" s="7"/>
      <c r="L22" s="7"/>
    </row>
    <row r="23" spans="1:12" ht="16.5" x14ac:dyDescent="0.25">
      <c r="A23" s="11">
        <v>4</v>
      </c>
      <c r="B23" s="12" t="s">
        <v>158</v>
      </c>
      <c r="C23" s="13" t="s">
        <v>159</v>
      </c>
      <c r="D23" s="14" t="s">
        <v>160</v>
      </c>
      <c r="E23" s="15">
        <v>43342</v>
      </c>
      <c r="F23" s="16">
        <v>0.92600000000000005</v>
      </c>
      <c r="G23" s="16" t="s">
        <v>31</v>
      </c>
      <c r="H23" s="16" t="s">
        <v>31</v>
      </c>
      <c r="I23" s="16">
        <v>0.92600000000000005</v>
      </c>
      <c r="J23" s="16">
        <v>5.4980000000000002</v>
      </c>
      <c r="K23" s="7"/>
      <c r="L23" s="7"/>
    </row>
    <row r="24" spans="1:12" ht="33" x14ac:dyDescent="0.25">
      <c r="A24" s="11">
        <v>5</v>
      </c>
      <c r="B24" s="12" t="s">
        <v>126</v>
      </c>
      <c r="C24" s="13" t="s">
        <v>127</v>
      </c>
      <c r="D24" s="14" t="s">
        <v>161</v>
      </c>
      <c r="E24" s="15">
        <v>43347</v>
      </c>
      <c r="F24" s="16">
        <v>2.3839999999999999</v>
      </c>
      <c r="G24" s="16" t="s">
        <v>31</v>
      </c>
      <c r="H24" s="16" t="s">
        <v>31</v>
      </c>
      <c r="I24" s="16">
        <v>2.3839999999999999</v>
      </c>
      <c r="J24" s="16">
        <v>14.154</v>
      </c>
      <c r="K24" s="7"/>
      <c r="L24" s="7"/>
    </row>
    <row r="25" spans="1:12" ht="16.5" x14ac:dyDescent="0.25">
      <c r="A25" s="11">
        <v>6</v>
      </c>
      <c r="B25" s="12" t="s">
        <v>122</v>
      </c>
      <c r="C25" s="13" t="s">
        <v>123</v>
      </c>
      <c r="D25" s="14" t="s">
        <v>162</v>
      </c>
      <c r="E25" s="15">
        <v>43347</v>
      </c>
      <c r="F25" s="16">
        <v>19.28</v>
      </c>
      <c r="G25" s="18" t="s">
        <v>31</v>
      </c>
      <c r="H25" s="18" t="s">
        <v>31</v>
      </c>
      <c r="I25" s="18">
        <v>19.28</v>
      </c>
      <c r="J25" s="18">
        <v>114.465</v>
      </c>
      <c r="K25" s="7"/>
      <c r="L25" s="7"/>
    </row>
    <row r="26" spans="1:12" ht="16.5" x14ac:dyDescent="0.25">
      <c r="A26" s="11">
        <v>7</v>
      </c>
      <c r="B26" s="12" t="s">
        <v>163</v>
      </c>
      <c r="C26" s="13" t="s">
        <v>164</v>
      </c>
      <c r="D26" s="14" t="s">
        <v>165</v>
      </c>
      <c r="E26" s="15">
        <v>43347</v>
      </c>
      <c r="F26" s="16">
        <v>1.0720000000000001</v>
      </c>
      <c r="G26" s="18" t="s">
        <v>31</v>
      </c>
      <c r="H26" s="18" t="s">
        <v>31</v>
      </c>
      <c r="I26" s="18">
        <v>1.0720000000000001</v>
      </c>
      <c r="J26" s="18">
        <v>6.3639999999999999</v>
      </c>
      <c r="K26" s="7"/>
      <c r="L26" s="7"/>
    </row>
    <row r="27" spans="1:12" ht="16.5" x14ac:dyDescent="0.25">
      <c r="A27" s="11">
        <v>8</v>
      </c>
      <c r="B27" s="12" t="s">
        <v>101</v>
      </c>
      <c r="C27" s="13" t="s">
        <v>102</v>
      </c>
      <c r="D27" s="14" t="s">
        <v>166</v>
      </c>
      <c r="E27" s="15">
        <v>43342</v>
      </c>
      <c r="F27" s="16">
        <v>3.7349999999999999</v>
      </c>
      <c r="G27" s="16" t="s">
        <v>31</v>
      </c>
      <c r="H27" s="16" t="s">
        <v>31</v>
      </c>
      <c r="I27" s="16">
        <v>3.7349999999999999</v>
      </c>
      <c r="J27" s="16">
        <v>22.175000000000001</v>
      </c>
      <c r="K27" s="7"/>
      <c r="L27" s="7"/>
    </row>
    <row r="28" spans="1:12" ht="16.5" x14ac:dyDescent="0.25">
      <c r="A28" s="11">
        <v>9</v>
      </c>
      <c r="B28" s="12" t="s">
        <v>54</v>
      </c>
      <c r="C28" s="13" t="s">
        <v>55</v>
      </c>
      <c r="D28" s="14" t="s">
        <v>167</v>
      </c>
      <c r="E28" s="15">
        <v>43343</v>
      </c>
      <c r="F28" s="16">
        <v>0.84499999999999997</v>
      </c>
      <c r="G28" s="16" t="s">
        <v>31</v>
      </c>
      <c r="H28" s="16" t="s">
        <v>31</v>
      </c>
      <c r="I28" s="16">
        <v>0.84499999999999997</v>
      </c>
      <c r="J28" s="16">
        <v>5.0170000000000003</v>
      </c>
      <c r="K28" s="7"/>
      <c r="L28" s="7"/>
    </row>
    <row r="29" spans="1:12" ht="16.5" x14ac:dyDescent="0.25">
      <c r="A29" s="11">
        <v>10</v>
      </c>
      <c r="B29" s="12" t="s">
        <v>84</v>
      </c>
      <c r="C29" s="13" t="s">
        <v>85</v>
      </c>
      <c r="D29" s="14" t="s">
        <v>168</v>
      </c>
      <c r="E29" s="15">
        <v>43349</v>
      </c>
      <c r="F29" s="16">
        <v>19.071999999999999</v>
      </c>
      <c r="G29" s="16" t="s">
        <v>31</v>
      </c>
      <c r="H29" s="16" t="s">
        <v>31</v>
      </c>
      <c r="I29" s="16">
        <v>19.071999999999999</v>
      </c>
      <c r="J29" s="16">
        <v>113.23</v>
      </c>
      <c r="K29" s="7"/>
      <c r="L29" s="7"/>
    </row>
    <row r="30" spans="1:12" ht="16.5" x14ac:dyDescent="0.25">
      <c r="A30" s="11">
        <v>11</v>
      </c>
      <c r="B30" s="12" t="s">
        <v>81</v>
      </c>
      <c r="C30" s="13" t="s">
        <v>82</v>
      </c>
      <c r="D30" s="14" t="s">
        <v>169</v>
      </c>
      <c r="E30" s="15">
        <v>43349</v>
      </c>
      <c r="F30" s="16">
        <v>0.745</v>
      </c>
      <c r="G30" s="16" t="s">
        <v>31</v>
      </c>
      <c r="H30" s="16" t="s">
        <v>31</v>
      </c>
      <c r="I30" s="16">
        <v>0.745</v>
      </c>
      <c r="J30" s="16">
        <v>4.423</v>
      </c>
      <c r="K30" s="7"/>
      <c r="L30" s="7"/>
    </row>
    <row r="31" spans="1:12" ht="16.5" x14ac:dyDescent="0.25">
      <c r="A31" s="11">
        <v>12</v>
      </c>
      <c r="B31" s="12" t="s">
        <v>78</v>
      </c>
      <c r="C31" s="13" t="s">
        <v>79</v>
      </c>
      <c r="D31" s="14" t="s">
        <v>170</v>
      </c>
      <c r="E31" s="15">
        <v>43341</v>
      </c>
      <c r="F31" s="16">
        <v>3.867</v>
      </c>
      <c r="G31" s="16" t="s">
        <v>31</v>
      </c>
      <c r="H31" s="16" t="s">
        <v>31</v>
      </c>
      <c r="I31" s="16">
        <v>3.867</v>
      </c>
      <c r="J31" s="16">
        <v>22.957999999999998</v>
      </c>
      <c r="K31" s="7"/>
      <c r="L31" s="7"/>
    </row>
    <row r="32" spans="1:12" ht="16.5" x14ac:dyDescent="0.25">
      <c r="A32" s="11">
        <v>13</v>
      </c>
      <c r="B32" s="12" t="s">
        <v>63</v>
      </c>
      <c r="C32" s="13" t="s">
        <v>64</v>
      </c>
      <c r="D32" s="14" t="s">
        <v>171</v>
      </c>
      <c r="E32" s="15">
        <v>43341</v>
      </c>
      <c r="F32" s="16">
        <v>4.97</v>
      </c>
      <c r="G32" s="16" t="s">
        <v>31</v>
      </c>
      <c r="H32" s="16" t="s">
        <v>31</v>
      </c>
      <c r="I32" s="16">
        <v>4.97</v>
      </c>
      <c r="J32" s="16">
        <v>29.507000000000001</v>
      </c>
      <c r="K32" s="7"/>
      <c r="L32" s="7"/>
    </row>
    <row r="33" spans="1:12" ht="16.5" x14ac:dyDescent="0.25">
      <c r="A33" s="11"/>
      <c r="B33" s="12"/>
      <c r="C33" s="13"/>
      <c r="D33" s="14"/>
      <c r="E33" s="15"/>
      <c r="F33" s="16">
        <v>100</v>
      </c>
      <c r="G33" s="16" t="s">
        <v>31</v>
      </c>
      <c r="H33" s="16" t="s">
        <v>31</v>
      </c>
      <c r="I33" s="21">
        <f>SUM(I20:I32)</f>
        <v>100.00000000000001</v>
      </c>
      <c r="J33" s="19">
        <f>SUM(J20:J32)</f>
        <v>593.69999999999982</v>
      </c>
      <c r="K33" s="7"/>
      <c r="L33" s="7"/>
    </row>
    <row r="34" spans="1:12" ht="16.5" x14ac:dyDescent="0.25">
      <c r="A34" s="11"/>
      <c r="B34" s="12" t="s">
        <v>48</v>
      </c>
      <c r="C34" s="13"/>
      <c r="D34" s="14"/>
      <c r="E34" s="15"/>
      <c r="F34" s="16"/>
      <c r="G34" s="16" t="s">
        <v>31</v>
      </c>
      <c r="H34" s="16"/>
      <c r="I34" s="16" t="s">
        <v>31</v>
      </c>
      <c r="J34" s="16">
        <v>593.69900000000007</v>
      </c>
      <c r="K34" s="7"/>
      <c r="L34" s="7"/>
    </row>
    <row r="35" spans="1:12" ht="16.5" x14ac:dyDescent="0.25">
      <c r="A35" s="11"/>
      <c r="B35" s="12" t="s">
        <v>49</v>
      </c>
      <c r="C35" s="13"/>
      <c r="D35" s="14"/>
      <c r="E35" s="15"/>
      <c r="F35" s="16"/>
      <c r="G35" s="16" t="s">
        <v>31</v>
      </c>
      <c r="H35" s="16"/>
      <c r="I35" s="16" t="s">
        <v>31</v>
      </c>
      <c r="J35" s="19">
        <v>593.70000000000005</v>
      </c>
      <c r="K35" s="7"/>
      <c r="L35" s="7"/>
    </row>
    <row r="36" spans="1:12" x14ac:dyDescent="0.25">
      <c r="J36" s="20">
        <f>J35-J34</f>
        <v>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З-Б</vt:lpstr>
      <vt:lpstr>З-К</vt:lpstr>
      <vt:lpstr>Приморье</vt:lpstr>
      <vt:lpstr>СОМ</vt:lpstr>
      <vt:lpstr>'В-Сах'!_РАСЧЕТ_по_Прил_4</vt:lpstr>
      <vt:lpstr>'З-Б'!_РАСЧЕТ_по_Прил_4</vt:lpstr>
      <vt:lpstr>'З-К'!_РАСЧЕТ_по_Прил_4</vt:lpstr>
      <vt:lpstr>Приморье!_РАСЧЕТ_по_Прил_4</vt:lpstr>
      <vt:lpstr>СОМ!_РАСЧЕТ_по_Прил_4</vt:lpstr>
      <vt:lpstr>'В-Сах'!Заголовки_для_печати</vt:lpstr>
      <vt:lpstr>'З-Б'!Заголовки_для_печати</vt:lpstr>
      <vt:lpstr>'З-К'!Заголовки_для_печати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2019-01-15T14:38:20Z</dcterms:modified>
</cp:coreProperties>
</file>