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1355" windowHeight="9210" activeTab="6"/>
  </bookViews>
  <sheets>
    <sheet name="З-Б" sheetId="2" r:id="rId1"/>
    <sheet name="Караг" sheetId="3" r:id="rId2"/>
    <sheet name="К-К" sheetId="4" r:id="rId3"/>
    <sheet name="П-К" sheetId="5" r:id="rId4"/>
    <sheet name="С-Кур" sheetId="6" r:id="rId5"/>
    <sheet name="СОМ" sheetId="7" r:id="rId6"/>
    <sheet name="Ю-Кур" sheetId="8" r:id="rId7"/>
  </sheets>
  <definedNames>
    <definedName name="_РАСЧЕТ_по_Прил_4" localSheetId="0">'З-Б'!$B$18:$J$35</definedName>
    <definedName name="_РАСЧЕТ_по_Прил_4" localSheetId="1">Караг!$B$18:$J$28</definedName>
    <definedName name="_РАСЧЕТ_по_Прил_4" localSheetId="2">'К-К'!$B$18:$J$29</definedName>
    <definedName name="_РАСЧЕТ_по_Прил_4" localSheetId="3">'П-К'!$B$18:$J$23</definedName>
    <definedName name="_РАСЧЕТ_по_Прил_4" localSheetId="4">'С-Кур'!$B$18:$J$36</definedName>
    <definedName name="_РАСЧЕТ_по_Прил_4" localSheetId="5">СОМ!$B$18:$J$23</definedName>
    <definedName name="_РАСЧЕТ_по_Прил_4" localSheetId="6">'Ю-Кур'!$B$18:$J$27</definedName>
    <definedName name="_РАСЧЕТ_по_Прил_4">#REF!</definedName>
    <definedName name="_xlnm._FilterDatabase" localSheetId="0" hidden="1">'З-Б'!$B$18:$J$18</definedName>
    <definedName name="_xlnm._FilterDatabase" localSheetId="1" hidden="1">Караг!$B$18:$J$18</definedName>
    <definedName name="_xlnm._FilterDatabase" localSheetId="2" hidden="1">'К-К'!$B$18:$J$18</definedName>
    <definedName name="_xlnm._FilterDatabase" localSheetId="3" hidden="1">'П-К'!$B$18:$J$18</definedName>
    <definedName name="_xlnm._FilterDatabase" localSheetId="4" hidden="1">'С-Кур'!$B$18:$J$18</definedName>
    <definedName name="_xlnm._FilterDatabase" localSheetId="5" hidden="1">СОМ!$B$18:$J$18</definedName>
    <definedName name="_xlnm._FilterDatabase" localSheetId="6" hidden="1">'Ю-Кур'!$B$18:$J$18</definedName>
    <definedName name="_xlnm.Print_Titles" localSheetId="0">'З-Б'!$19:$19</definedName>
    <definedName name="_xlnm.Print_Titles" localSheetId="1">Караг!$19:$19</definedName>
    <definedName name="_xlnm.Print_Titles" localSheetId="2">'К-К'!$19:$19</definedName>
    <definedName name="_xlnm.Print_Titles" localSheetId="3">'П-К'!$19:$19</definedName>
    <definedName name="_xlnm.Print_Titles" localSheetId="4">'С-Кур'!$19:$19</definedName>
    <definedName name="_xlnm.Print_Titles" localSheetId="5">СОМ!$19:$19</definedName>
    <definedName name="_xlnm.Print_Titles" localSheetId="6">'Ю-Кур'!$19:$19</definedName>
  </definedNames>
  <calcPr calcId="152511"/>
</workbook>
</file>

<file path=xl/calcChain.xml><?xml version="1.0" encoding="utf-8"?>
<calcChain xmlns="http://schemas.openxmlformats.org/spreadsheetml/2006/main">
  <c r="J29" i="6" l="1"/>
  <c r="J34" i="6" s="1"/>
  <c r="K34" i="6" s="1"/>
  <c r="J37" i="6"/>
  <c r="J22" i="4"/>
  <c r="J27" i="4" s="1"/>
  <c r="K27" i="4" s="1"/>
  <c r="J30" i="4"/>
  <c r="J28" i="2"/>
  <c r="J33" i="2"/>
  <c r="K33" i="2" s="1"/>
  <c r="J36" i="2"/>
</calcChain>
</file>

<file path=xl/sharedStrings.xml><?xml version="1.0" encoding="utf-8"?>
<sst xmlns="http://schemas.openxmlformats.org/spreadsheetml/2006/main" count="495" uniqueCount="118">
  <si>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</si>
  <si>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</si>
  <si>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</si>
  <si>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</si>
  <si>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</si>
  <si>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</si>
  <si>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</si>
  <si>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</si>
  <si>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</si>
  <si>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</si>
  <si>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</si>
  <si>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</si>
  <si>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</si>
  <si>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</si>
  <si>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</si>
  <si>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</si>
  <si>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</si>
  <si>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</si>
  <si>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</si>
  <si>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</si>
  <si>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</si>
  <si>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</si>
  <si>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</si>
  <si>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</si>
  <si>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</si>
  <si>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Макрурусы</t>
  </si>
  <si>
    <t>Дальневосточный рыбохозяйственный бассейн</t>
  </si>
  <si>
    <t>Западно-Беринговоморская зона</t>
  </si>
  <si>
    <t>Рыболовецкий колхоз им. В.И. Ленина</t>
  </si>
  <si>
    <t>4101016808</t>
  </si>
  <si>
    <t>ДВ-М-755</t>
  </si>
  <si>
    <t>-</t>
  </si>
  <si>
    <t>ООО «Водолей»</t>
  </si>
  <si>
    <t>6509005281</t>
  </si>
  <si>
    <t>ДВ-М-762</t>
  </si>
  <si>
    <t>ООО «Поллукс»</t>
  </si>
  <si>
    <t>2704014652</t>
  </si>
  <si>
    <t>ДВ-М-761</t>
  </si>
  <si>
    <t>ООО «Востокрыбпром»</t>
  </si>
  <si>
    <t>2721023255</t>
  </si>
  <si>
    <t>ДВ-М-760</t>
  </si>
  <si>
    <t>ОАО «ТУРНИФ»</t>
  </si>
  <si>
    <t>2536053382</t>
  </si>
  <si>
    <t>ДВ-М-759</t>
  </si>
  <si>
    <t>ООО «Орион»</t>
  </si>
  <si>
    <t>2723108634</t>
  </si>
  <si>
    <t>ДВ-М-758</t>
  </si>
  <si>
    <t>ООО «РКХ «Сахалин»</t>
  </si>
  <si>
    <t>6505010379</t>
  </si>
  <si>
    <t>ДВ-М-763</t>
  </si>
  <si>
    <t>ООО «Росрыбфлот»</t>
  </si>
  <si>
    <t>6501237700</t>
  </si>
  <si>
    <t>ДВ-М-756</t>
  </si>
  <si>
    <t>АО «Р/К «Восток-1»</t>
  </si>
  <si>
    <t>2536010639</t>
  </si>
  <si>
    <t>ДВ-М-754</t>
  </si>
  <si>
    <t>ООО «Зенит»</t>
  </si>
  <si>
    <t>2508111064</t>
  </si>
  <si>
    <t>ДВ-М-753</t>
  </si>
  <si>
    <t>ООО «Поларис»</t>
  </si>
  <si>
    <t>4101138370</t>
  </si>
  <si>
    <t>ДВ-М-752</t>
  </si>
  <si>
    <t>ООО «Интеррыбфлот»</t>
  </si>
  <si>
    <t>2539041064</t>
  </si>
  <si>
    <t>ДВ-М-757</t>
  </si>
  <si>
    <t>Изъятые, нераспределенные доли/квоты</t>
  </si>
  <si>
    <t>ОДУсумма</t>
  </si>
  <si>
    <t>ОДУутв</t>
  </si>
  <si>
    <t>Карагинская подзона</t>
  </si>
  <si>
    <t>ДВ-М-770</t>
  </si>
  <si>
    <t>ДВ-М-771</t>
  </si>
  <si>
    <t>ДВ-М-772</t>
  </si>
  <si>
    <t>ДВ-М-773</t>
  </si>
  <si>
    <t>ДВ-М-774</t>
  </si>
  <si>
    <t>ДВ-М-775</t>
  </si>
  <si>
    <t xml:space="preserve">Камчатско-Курильская подзона </t>
  </si>
  <si>
    <t>ООО «Ярусный промысел»</t>
  </si>
  <si>
    <t>2704024097</t>
  </si>
  <si>
    <t>ДВ-М-764</t>
  </si>
  <si>
    <t>ДВ-М-765</t>
  </si>
  <si>
    <t>ДВ-М-766</t>
  </si>
  <si>
    <t>ДВ-М-767</t>
  </si>
  <si>
    <t>ПАО «НБАМР»</t>
  </si>
  <si>
    <t>2508007948</t>
  </si>
  <si>
    <t>ДВ-М-768</t>
  </si>
  <si>
    <t>ДВ-М-769</t>
  </si>
  <si>
    <t>Петропавловско-Командорская подзона</t>
  </si>
  <si>
    <t>ДВ-М-776</t>
  </si>
  <si>
    <t xml:space="preserve">Северо-Курильская зона </t>
  </si>
  <si>
    <t>ДВ-М-781</t>
  </si>
  <si>
    <t>ОАО «УТРФ-Камчатка»</t>
  </si>
  <si>
    <t>4101087870</t>
  </si>
  <si>
    <t>ДВ-М-789</t>
  </si>
  <si>
    <t>ДВ-М-788</t>
  </si>
  <si>
    <t>ДВ-М-787</t>
  </si>
  <si>
    <t>ООО «Находка-М»</t>
  </si>
  <si>
    <t>2536285827</t>
  </si>
  <si>
    <t>ДВ-М-786</t>
  </si>
  <si>
    <t>ООО «РК «Новый Мир»</t>
  </si>
  <si>
    <t>2503032468</t>
  </si>
  <si>
    <t>ДВ-М-785</t>
  </si>
  <si>
    <t>ДВ-М-784</t>
  </si>
  <si>
    <t>ДВ-М-790</t>
  </si>
  <si>
    <t>ДВ-М-782</t>
  </si>
  <si>
    <t>ДВ-М-780</t>
  </si>
  <si>
    <t>ДВ-М-779</t>
  </si>
  <si>
    <t>ДВ-М-778</t>
  </si>
  <si>
    <t>ЗАО «Сахалин Лизинг Флот»</t>
  </si>
  <si>
    <t>6509006140</t>
  </si>
  <si>
    <t>ДВ-М-777</t>
  </si>
  <si>
    <t>ДВ-М-783</t>
  </si>
  <si>
    <t>Северо-Охотоморская подзона</t>
  </si>
  <si>
    <t>ДВ-М-795</t>
  </si>
  <si>
    <t xml:space="preserve">Южно-Курильская зона </t>
  </si>
  <si>
    <t>ДВ-М-791</t>
  </si>
  <si>
    <t>ДВ-М-792</t>
  </si>
  <si>
    <t>ДВ-М-793</t>
  </si>
  <si>
    <t>ДВ-М-794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</si>
</sst>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right" vertical="top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topLeftCell="B15" zoomScaleNormal="100" zoomScaleSheetLayoutView="100" workbookViewId="0">
      <selection activeCell="F38" sqref="F3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27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33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43342</v>
      </c>
      <c r="F20" s="16">
        <v>3.5000000000000003E-2</v>
      </c>
      <c r="G20" s="16" t="s">
        <v>31</v>
      </c>
      <c r="H20" s="16" t="s">
        <v>31</v>
      </c>
      <c r="I20" s="16">
        <v>3.5000000000000003E-2</v>
      </c>
      <c r="J20" s="16">
        <v>6.2949999999999999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43343</v>
      </c>
      <c r="F21" s="16">
        <v>0.46300000000000002</v>
      </c>
      <c r="G21" s="16" t="s">
        <v>31</v>
      </c>
      <c r="H21" s="16" t="s">
        <v>31</v>
      </c>
      <c r="I21" s="16">
        <v>0.46300000000000002</v>
      </c>
      <c r="J21" s="16">
        <v>83.271000000000001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43341</v>
      </c>
      <c r="F22" s="16">
        <v>8.4670000000000005</v>
      </c>
      <c r="G22" s="16" t="s">
        <v>31</v>
      </c>
      <c r="H22" s="16" t="s">
        <v>31</v>
      </c>
      <c r="I22" s="16">
        <v>8.4670000000000005</v>
      </c>
      <c r="J22" s="16">
        <v>1522.79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43341</v>
      </c>
      <c r="F23" s="16">
        <v>1.4830000000000001</v>
      </c>
      <c r="G23" s="16" t="s">
        <v>31</v>
      </c>
      <c r="H23" s="16" t="s">
        <v>31</v>
      </c>
      <c r="I23" s="16">
        <v>1.4830000000000001</v>
      </c>
      <c r="J23" s="16">
        <v>266.71800000000002</v>
      </c>
      <c r="K23" s="7"/>
      <c r="L23" s="7"/>
    </row>
    <row r="24" spans="1:12" ht="16.5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43342</v>
      </c>
      <c r="F24" s="16">
        <v>0.52400000000000002</v>
      </c>
      <c r="G24" s="16" t="s">
        <v>31</v>
      </c>
      <c r="H24" s="16" t="s">
        <v>31</v>
      </c>
      <c r="I24" s="16">
        <v>0.52400000000000002</v>
      </c>
      <c r="J24" s="16">
        <v>94.241</v>
      </c>
      <c r="K24" s="7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46</v>
      </c>
      <c r="E25" s="15">
        <v>43341</v>
      </c>
      <c r="F25" s="16">
        <v>7.4089999999999998</v>
      </c>
      <c r="G25" s="16" t="s">
        <v>31</v>
      </c>
      <c r="H25" s="16" t="s">
        <v>31</v>
      </c>
      <c r="I25" s="16">
        <v>7.4089999999999998</v>
      </c>
      <c r="J25" s="16">
        <v>1332.509</v>
      </c>
      <c r="K25" s="7"/>
      <c r="L25" s="7"/>
    </row>
    <row r="26" spans="1:12" ht="16.5" x14ac:dyDescent="0.25">
      <c r="A26" s="11">
        <v>7</v>
      </c>
      <c r="B26" s="12" t="s">
        <v>47</v>
      </c>
      <c r="C26" s="13" t="s">
        <v>48</v>
      </c>
      <c r="D26" s="14" t="s">
        <v>49</v>
      </c>
      <c r="E26" s="15">
        <v>43341</v>
      </c>
      <c r="F26" s="16">
        <v>0.10299999999999999</v>
      </c>
      <c r="G26" s="16" t="s">
        <v>31</v>
      </c>
      <c r="H26" s="16" t="s">
        <v>31</v>
      </c>
      <c r="I26" s="16">
        <v>0.10299999999999999</v>
      </c>
      <c r="J26" s="16">
        <v>18.524999999999999</v>
      </c>
      <c r="K26" s="7"/>
      <c r="L26" s="7"/>
    </row>
    <row r="27" spans="1:12" ht="16.5" x14ac:dyDescent="0.25">
      <c r="A27" s="11">
        <v>8</v>
      </c>
      <c r="B27" s="12" t="s">
        <v>50</v>
      </c>
      <c r="C27" s="13" t="s">
        <v>51</v>
      </c>
      <c r="D27" s="14" t="s">
        <v>52</v>
      </c>
      <c r="E27" s="15">
        <v>43346</v>
      </c>
      <c r="F27" s="16">
        <v>8.2539999999999996</v>
      </c>
      <c r="G27" s="16" t="s">
        <v>31</v>
      </c>
      <c r="H27" s="16" t="s">
        <v>31</v>
      </c>
      <c r="I27" s="16">
        <v>8.2539999999999996</v>
      </c>
      <c r="J27" s="16">
        <v>1484.482</v>
      </c>
      <c r="K27" s="7"/>
      <c r="L27" s="7"/>
    </row>
    <row r="28" spans="1:12" ht="16.5" x14ac:dyDescent="0.25">
      <c r="A28" s="11">
        <v>9</v>
      </c>
      <c r="B28" s="12" t="s">
        <v>53</v>
      </c>
      <c r="C28" s="13" t="s">
        <v>54</v>
      </c>
      <c r="D28" s="14" t="s">
        <v>55</v>
      </c>
      <c r="E28" s="15">
        <v>43342</v>
      </c>
      <c r="F28" s="16">
        <v>61.944000000000003</v>
      </c>
      <c r="G28" s="16" t="s">
        <v>31</v>
      </c>
      <c r="H28" s="16" t="s">
        <v>31</v>
      </c>
      <c r="I28" s="16">
        <v>61.944000000000003</v>
      </c>
      <c r="J28" s="19">
        <f>11140.628-0.001</f>
        <v>11140.627</v>
      </c>
      <c r="K28" s="7"/>
      <c r="L28" s="7"/>
    </row>
    <row r="29" spans="1:12" ht="16.5" x14ac:dyDescent="0.25">
      <c r="A29" s="11">
        <v>10</v>
      </c>
      <c r="B29" s="12" t="s">
        <v>56</v>
      </c>
      <c r="C29" s="13" t="s">
        <v>57</v>
      </c>
      <c r="D29" s="14" t="s">
        <v>58</v>
      </c>
      <c r="E29" s="15">
        <v>43341</v>
      </c>
      <c r="F29" s="16">
        <v>5.4240000000000004</v>
      </c>
      <c r="G29" s="16" t="s">
        <v>31</v>
      </c>
      <c r="H29" s="16" t="s">
        <v>31</v>
      </c>
      <c r="I29" s="16">
        <v>5.4240000000000004</v>
      </c>
      <c r="J29" s="16">
        <v>975.50599999999997</v>
      </c>
      <c r="K29" s="7"/>
      <c r="L29" s="7"/>
    </row>
    <row r="30" spans="1:12" ht="16.5" x14ac:dyDescent="0.25">
      <c r="A30" s="11">
        <v>11</v>
      </c>
      <c r="B30" s="12" t="s">
        <v>59</v>
      </c>
      <c r="C30" s="13" t="s">
        <v>60</v>
      </c>
      <c r="D30" s="14" t="s">
        <v>61</v>
      </c>
      <c r="E30" s="15">
        <v>43346</v>
      </c>
      <c r="F30" s="16">
        <v>1.353</v>
      </c>
      <c r="G30" s="16" t="s">
        <v>31</v>
      </c>
      <c r="H30" s="16" t="s">
        <v>31</v>
      </c>
      <c r="I30" s="16">
        <v>1.353</v>
      </c>
      <c r="J30" s="16">
        <v>243.33699999999999</v>
      </c>
      <c r="K30" s="7"/>
      <c r="L30" s="7"/>
    </row>
    <row r="31" spans="1:12" ht="16.5" x14ac:dyDescent="0.25">
      <c r="A31" s="11">
        <v>12</v>
      </c>
      <c r="B31" s="12" t="s">
        <v>62</v>
      </c>
      <c r="C31" s="13" t="s">
        <v>63</v>
      </c>
      <c r="D31" s="14" t="s">
        <v>64</v>
      </c>
      <c r="E31" s="15">
        <v>43341</v>
      </c>
      <c r="F31" s="16">
        <v>3.742</v>
      </c>
      <c r="G31" s="16" t="s">
        <v>31</v>
      </c>
      <c r="H31" s="16" t="s">
        <v>31</v>
      </c>
      <c r="I31" s="16">
        <v>3.742</v>
      </c>
      <c r="J31" s="16">
        <v>672.99900000000002</v>
      </c>
      <c r="K31" s="7"/>
      <c r="L31" s="7"/>
    </row>
    <row r="32" spans="1:12" ht="33" x14ac:dyDescent="0.25">
      <c r="A32" s="11">
        <v>13</v>
      </c>
      <c r="B32" s="12" t="s">
        <v>65</v>
      </c>
      <c r="C32" s="13"/>
      <c r="D32" s="14"/>
      <c r="E32" s="15"/>
      <c r="F32" s="16">
        <v>0.79900000000000659</v>
      </c>
      <c r="G32" s="16" t="s">
        <v>31</v>
      </c>
      <c r="H32" s="16" t="s">
        <v>31</v>
      </c>
      <c r="I32" s="16">
        <v>0.79900000000000659</v>
      </c>
      <c r="J32" s="16">
        <v>143.69999999999999</v>
      </c>
      <c r="K32" s="7"/>
      <c r="L32" s="7"/>
    </row>
    <row r="33" spans="1:12" ht="16.5" x14ac:dyDescent="0.25">
      <c r="A33" s="11"/>
      <c r="B33" s="12"/>
      <c r="C33" s="13"/>
      <c r="D33" s="14"/>
      <c r="E33" s="15"/>
      <c r="F33" s="16">
        <v>100.00000000000001</v>
      </c>
      <c r="G33" s="16" t="s">
        <v>31</v>
      </c>
      <c r="H33" s="16" t="s">
        <v>31</v>
      </c>
      <c r="I33" s="16">
        <v>100.00000000000001</v>
      </c>
      <c r="J33" s="16">
        <f>SUM(J20:J32)</f>
        <v>17985</v>
      </c>
      <c r="K33" s="21">
        <f>J33</f>
        <v>17985</v>
      </c>
      <c r="L33" s="7"/>
    </row>
    <row r="34" spans="1:12" ht="16.5" x14ac:dyDescent="0.25">
      <c r="A34" s="11"/>
      <c r="B34" s="12" t="s">
        <v>66</v>
      </c>
      <c r="C34" s="13"/>
      <c r="D34" s="14"/>
      <c r="E34" s="15"/>
      <c r="F34" s="16"/>
      <c r="G34" s="16" t="s">
        <v>31</v>
      </c>
      <c r="H34" s="16"/>
      <c r="I34" s="16" t="s">
        <v>31</v>
      </c>
      <c r="J34" s="16">
        <v>17985.001000000004</v>
      </c>
      <c r="K34" s="7"/>
      <c r="L34" s="7"/>
    </row>
    <row r="35" spans="1:12" ht="16.5" x14ac:dyDescent="0.25">
      <c r="A35" s="11"/>
      <c r="B35" s="12" t="s">
        <v>67</v>
      </c>
      <c r="C35" s="13"/>
      <c r="D35" s="14"/>
      <c r="E35" s="15"/>
      <c r="F35" s="16"/>
      <c r="G35" s="16" t="s">
        <v>31</v>
      </c>
      <c r="H35" s="16"/>
      <c r="I35" s="16" t="s">
        <v>31</v>
      </c>
      <c r="J35" s="20">
        <v>17985</v>
      </c>
      <c r="K35" s="7"/>
      <c r="L35" s="7"/>
    </row>
    <row r="36" spans="1:12" x14ac:dyDescent="0.25">
      <c r="J36" s="18">
        <f>J35-J34</f>
        <v>-1.0000000038417056E-3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8"/>
  <sheetViews>
    <sheetView view="pageBreakPreview" topLeftCell="A5" zoomScaleNormal="100" zoomScaleSheetLayoutView="100" workbookViewId="0">
      <selection activeCell="J27" sqref="J27:J2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68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59</v>
      </c>
      <c r="C20" s="13" t="s">
        <v>60</v>
      </c>
      <c r="D20" s="14" t="s">
        <v>69</v>
      </c>
      <c r="E20" s="15">
        <v>43346</v>
      </c>
      <c r="F20" s="16">
        <v>35.895000000000003</v>
      </c>
      <c r="G20" s="16" t="s">
        <v>31</v>
      </c>
      <c r="H20" s="16" t="s">
        <v>31</v>
      </c>
      <c r="I20" s="16">
        <v>35.895000000000003</v>
      </c>
      <c r="J20" s="16">
        <v>716.10500000000002</v>
      </c>
      <c r="K20" s="7"/>
      <c r="L20" s="7"/>
    </row>
    <row r="21" spans="1:12" ht="16.5" x14ac:dyDescent="0.25">
      <c r="A21" s="11">
        <v>2</v>
      </c>
      <c r="B21" s="12" t="s">
        <v>53</v>
      </c>
      <c r="C21" s="13" t="s">
        <v>54</v>
      </c>
      <c r="D21" s="14" t="s">
        <v>70</v>
      </c>
      <c r="E21" s="15">
        <v>43342</v>
      </c>
      <c r="F21" s="16">
        <v>35.195999999999998</v>
      </c>
      <c r="G21" s="16" t="s">
        <v>31</v>
      </c>
      <c r="H21" s="16" t="s">
        <v>31</v>
      </c>
      <c r="I21" s="16">
        <v>35.195999999999998</v>
      </c>
      <c r="J21" s="16">
        <v>702.16</v>
      </c>
      <c r="K21" s="7"/>
      <c r="L21" s="7"/>
    </row>
    <row r="22" spans="1:12" ht="16.5" x14ac:dyDescent="0.25">
      <c r="A22" s="11">
        <v>3</v>
      </c>
      <c r="B22" s="12" t="s">
        <v>62</v>
      </c>
      <c r="C22" s="13" t="s">
        <v>63</v>
      </c>
      <c r="D22" s="14" t="s">
        <v>71</v>
      </c>
      <c r="E22" s="15">
        <v>43341</v>
      </c>
      <c r="F22" s="16">
        <v>26.379000000000001</v>
      </c>
      <c r="G22" s="16" t="s">
        <v>31</v>
      </c>
      <c r="H22" s="16" t="s">
        <v>31</v>
      </c>
      <c r="I22" s="16">
        <v>26.379000000000001</v>
      </c>
      <c r="J22" s="16">
        <v>526.26099999999997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72</v>
      </c>
      <c r="E23" s="15">
        <v>43341</v>
      </c>
      <c r="F23" s="16">
        <v>0.30499999999999999</v>
      </c>
      <c r="G23" s="16" t="s">
        <v>31</v>
      </c>
      <c r="H23" s="16" t="s">
        <v>31</v>
      </c>
      <c r="I23" s="16">
        <v>0.30499999999999999</v>
      </c>
      <c r="J23" s="16">
        <v>6.085</v>
      </c>
      <c r="K23" s="7"/>
      <c r="L23" s="7"/>
    </row>
    <row r="24" spans="1:12" ht="16.5" x14ac:dyDescent="0.25">
      <c r="A24" s="11">
        <v>5</v>
      </c>
      <c r="B24" s="12" t="s">
        <v>35</v>
      </c>
      <c r="C24" s="13" t="s">
        <v>36</v>
      </c>
      <c r="D24" s="14" t="s">
        <v>73</v>
      </c>
      <c r="E24" s="15">
        <v>43341</v>
      </c>
      <c r="F24" s="16">
        <v>2.0150000000000001</v>
      </c>
      <c r="G24" s="16" t="s">
        <v>31</v>
      </c>
      <c r="H24" s="16" t="s">
        <v>31</v>
      </c>
      <c r="I24" s="16">
        <v>2.0150000000000001</v>
      </c>
      <c r="J24" s="16">
        <v>40.198999999999998</v>
      </c>
      <c r="K24" s="7"/>
      <c r="L24" s="7"/>
    </row>
    <row r="25" spans="1:12" ht="16.5" x14ac:dyDescent="0.25">
      <c r="A25" s="11">
        <v>6</v>
      </c>
      <c r="B25" s="12" t="s">
        <v>32</v>
      </c>
      <c r="C25" s="13" t="s">
        <v>33</v>
      </c>
      <c r="D25" s="14" t="s">
        <v>74</v>
      </c>
      <c r="E25" s="15">
        <v>43346</v>
      </c>
      <c r="F25" s="16">
        <v>0.21</v>
      </c>
      <c r="G25" s="16" t="s">
        <v>31</v>
      </c>
      <c r="H25" s="16" t="s">
        <v>31</v>
      </c>
      <c r="I25" s="16">
        <v>0.21</v>
      </c>
      <c r="J25" s="16">
        <v>4.1900000000000004</v>
      </c>
      <c r="K25" s="7"/>
      <c r="L25" s="7"/>
    </row>
    <row r="26" spans="1:12" ht="16.5" x14ac:dyDescent="0.25">
      <c r="A26" s="11"/>
      <c r="B26" s="12"/>
      <c r="C26" s="13"/>
      <c r="D26" s="14"/>
      <c r="E26" s="15"/>
      <c r="F26" s="16">
        <v>100.00000000000001</v>
      </c>
      <c r="G26" s="16" t="s">
        <v>31</v>
      </c>
      <c r="H26" s="16" t="s">
        <v>31</v>
      </c>
      <c r="I26" s="16">
        <v>100.00000000000001</v>
      </c>
      <c r="J26" s="16">
        <v>1995</v>
      </c>
      <c r="K26" s="7"/>
      <c r="L26" s="7"/>
    </row>
    <row r="27" spans="1:12" ht="16.5" x14ac:dyDescent="0.25">
      <c r="A27" s="11"/>
      <c r="B27" s="12" t="s">
        <v>66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20">
        <v>1995</v>
      </c>
      <c r="K27" s="7"/>
      <c r="L27" s="7"/>
    </row>
    <row r="28" spans="1:12" ht="16.5" x14ac:dyDescent="0.25">
      <c r="A28" s="11"/>
      <c r="B28" s="12" t="s">
        <v>67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20">
        <v>1995</v>
      </c>
      <c r="K28" s="7"/>
      <c r="L28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0"/>
  <sheetViews>
    <sheetView topLeftCell="B10" zoomScaleNormal="100" zoomScaleSheetLayoutView="100" workbookViewId="0">
      <selection activeCell="G31" sqref="G3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75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76</v>
      </c>
      <c r="C20" s="13" t="s">
        <v>77</v>
      </c>
      <c r="D20" s="14" t="s">
        <v>78</v>
      </c>
      <c r="E20" s="15">
        <v>43342</v>
      </c>
      <c r="F20" s="16">
        <v>22.385000000000002</v>
      </c>
      <c r="G20" s="16" t="s">
        <v>31</v>
      </c>
      <c r="H20" s="16" t="s">
        <v>31</v>
      </c>
      <c r="I20" s="16">
        <v>22.385000000000002</v>
      </c>
      <c r="J20" s="16">
        <v>445.90899999999999</v>
      </c>
      <c r="K20" s="7"/>
      <c r="L20" s="7"/>
    </row>
    <row r="21" spans="1:12" ht="16.5" x14ac:dyDescent="0.25">
      <c r="A21" s="11">
        <v>2</v>
      </c>
      <c r="B21" s="12" t="s">
        <v>59</v>
      </c>
      <c r="C21" s="13" t="s">
        <v>60</v>
      </c>
      <c r="D21" s="14" t="s">
        <v>79</v>
      </c>
      <c r="E21" s="15">
        <v>43346</v>
      </c>
      <c r="F21" s="16">
        <v>2.6080000000000001</v>
      </c>
      <c r="G21" s="16" t="s">
        <v>31</v>
      </c>
      <c r="H21" s="16" t="s">
        <v>31</v>
      </c>
      <c r="I21" s="16">
        <v>2.6080000000000001</v>
      </c>
      <c r="J21" s="16">
        <v>51.951000000000001</v>
      </c>
      <c r="K21" s="7"/>
      <c r="L21" s="7"/>
    </row>
    <row r="22" spans="1:12" ht="16.5" x14ac:dyDescent="0.25">
      <c r="A22" s="11">
        <v>3</v>
      </c>
      <c r="B22" s="12" t="s">
        <v>53</v>
      </c>
      <c r="C22" s="13" t="s">
        <v>54</v>
      </c>
      <c r="D22" s="14" t="s">
        <v>80</v>
      </c>
      <c r="E22" s="15">
        <v>43342</v>
      </c>
      <c r="F22" s="16">
        <v>52.456000000000003</v>
      </c>
      <c r="G22" s="16" t="s">
        <v>31</v>
      </c>
      <c r="H22" s="16" t="s">
        <v>31</v>
      </c>
      <c r="I22" s="16">
        <v>52.456000000000003</v>
      </c>
      <c r="J22" s="19">
        <f>1044.924+0.001</f>
        <v>1044.925</v>
      </c>
      <c r="K22" s="7"/>
      <c r="L22" s="7"/>
    </row>
    <row r="23" spans="1:12" ht="16.5" x14ac:dyDescent="0.25">
      <c r="A23" s="11">
        <v>4</v>
      </c>
      <c r="B23" s="12" t="s">
        <v>50</v>
      </c>
      <c r="C23" s="13" t="s">
        <v>51</v>
      </c>
      <c r="D23" s="14" t="s">
        <v>81</v>
      </c>
      <c r="E23" s="15">
        <v>43346</v>
      </c>
      <c r="F23" s="16">
        <v>3.8439999999999999</v>
      </c>
      <c r="G23" s="16" t="s">
        <v>31</v>
      </c>
      <c r="H23" s="16" t="s">
        <v>31</v>
      </c>
      <c r="I23" s="16">
        <v>3.8439999999999999</v>
      </c>
      <c r="J23" s="16">
        <v>76.572000000000003</v>
      </c>
      <c r="K23" s="7"/>
      <c r="L23" s="7"/>
    </row>
    <row r="24" spans="1:12" ht="16.5" x14ac:dyDescent="0.25">
      <c r="A24" s="11">
        <v>5</v>
      </c>
      <c r="B24" s="12" t="s">
        <v>82</v>
      </c>
      <c r="C24" s="13" t="s">
        <v>83</v>
      </c>
      <c r="D24" s="14" t="s">
        <v>84</v>
      </c>
      <c r="E24" s="15">
        <v>43341</v>
      </c>
      <c r="F24" s="16">
        <v>2.8940000000000001</v>
      </c>
      <c r="G24" s="16" t="s">
        <v>31</v>
      </c>
      <c r="H24" s="16" t="s">
        <v>31</v>
      </c>
      <c r="I24" s="16">
        <v>2.8940000000000001</v>
      </c>
      <c r="J24" s="16">
        <v>57.648000000000003</v>
      </c>
      <c r="K24" s="7"/>
      <c r="L24" s="7"/>
    </row>
    <row r="25" spans="1:12" ht="16.5" x14ac:dyDescent="0.25">
      <c r="A25" s="11">
        <v>6</v>
      </c>
      <c r="B25" s="12" t="s">
        <v>35</v>
      </c>
      <c r="C25" s="13" t="s">
        <v>36</v>
      </c>
      <c r="D25" s="14" t="s">
        <v>85</v>
      </c>
      <c r="E25" s="15">
        <v>43341</v>
      </c>
      <c r="F25" s="16">
        <v>9.8510000000000009</v>
      </c>
      <c r="G25" s="16" t="s">
        <v>31</v>
      </c>
      <c r="H25" s="16" t="s">
        <v>31</v>
      </c>
      <c r="I25" s="16">
        <v>9.8510000000000009</v>
      </c>
      <c r="J25" s="16">
        <v>196.232</v>
      </c>
      <c r="K25" s="7"/>
      <c r="L25" s="7"/>
    </row>
    <row r="26" spans="1:12" ht="33" x14ac:dyDescent="0.25">
      <c r="A26" s="11">
        <v>7</v>
      </c>
      <c r="B26" s="12" t="s">
        <v>65</v>
      </c>
      <c r="C26" s="13"/>
      <c r="D26" s="14"/>
      <c r="E26" s="15"/>
      <c r="F26" s="16">
        <v>5.9620000000000033</v>
      </c>
      <c r="G26" s="16" t="s">
        <v>31</v>
      </c>
      <c r="H26" s="16" t="s">
        <v>31</v>
      </c>
      <c r="I26" s="16">
        <v>5.9620000000000033</v>
      </c>
      <c r="J26" s="16">
        <v>118.76300000000001</v>
      </c>
      <c r="K26" s="7"/>
      <c r="L26" s="7"/>
    </row>
    <row r="27" spans="1:12" ht="16.5" x14ac:dyDescent="0.25">
      <c r="A27" s="11"/>
      <c r="B27" s="12"/>
      <c r="C27" s="13"/>
      <c r="D27" s="14"/>
      <c r="E27" s="15"/>
      <c r="F27" s="16">
        <v>100.00000000000001</v>
      </c>
      <c r="G27" s="16" t="s">
        <v>31</v>
      </c>
      <c r="H27" s="16" t="s">
        <v>31</v>
      </c>
      <c r="I27" s="16">
        <v>100.00000000000001</v>
      </c>
      <c r="J27" s="16">
        <f>SUM(J20:J26)</f>
        <v>1991.9999999999998</v>
      </c>
      <c r="K27" s="21">
        <f>J27</f>
        <v>1991.9999999999998</v>
      </c>
      <c r="L27" s="7"/>
    </row>
    <row r="28" spans="1:12" ht="16.5" x14ac:dyDescent="0.25">
      <c r="A28" s="11"/>
      <c r="B28" s="12" t="s">
        <v>66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16">
        <v>1991.999</v>
      </c>
      <c r="K28" s="7"/>
      <c r="L28" s="7"/>
    </row>
    <row r="29" spans="1:12" ht="16.5" x14ac:dyDescent="0.25">
      <c r="A29" s="11"/>
      <c r="B29" s="12" t="s">
        <v>67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20">
        <v>1992</v>
      </c>
      <c r="K29" s="7"/>
      <c r="L29" s="7"/>
    </row>
    <row r="30" spans="1:12" x14ac:dyDescent="0.25">
      <c r="J30" s="18">
        <f>J29-J28</f>
        <v>9.9999999997635314E-4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3"/>
  <sheetViews>
    <sheetView view="pageBreakPreview" zoomScaleNormal="100" zoomScaleSheetLayoutView="100" workbookViewId="0">
      <selection activeCell="J22" sqref="J22:J2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86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50</v>
      </c>
      <c r="C20" s="13" t="s">
        <v>51</v>
      </c>
      <c r="D20" s="14" t="s">
        <v>87</v>
      </c>
      <c r="E20" s="15">
        <v>43346</v>
      </c>
      <c r="F20" s="16">
        <v>100</v>
      </c>
      <c r="G20" s="16" t="s">
        <v>31</v>
      </c>
      <c r="H20" s="16" t="s">
        <v>31</v>
      </c>
      <c r="I20" s="16">
        <v>100</v>
      </c>
      <c r="J20" s="16">
        <v>286</v>
      </c>
      <c r="K20" s="7"/>
      <c r="L20" s="7"/>
    </row>
    <row r="21" spans="1:12" ht="16.5" x14ac:dyDescent="0.25">
      <c r="A21" s="11"/>
      <c r="B21" s="12"/>
      <c r="C21" s="13"/>
      <c r="D21" s="14"/>
      <c r="E21" s="15"/>
      <c r="F21" s="16">
        <v>100</v>
      </c>
      <c r="G21" s="16" t="s">
        <v>31</v>
      </c>
      <c r="H21" s="16" t="s">
        <v>31</v>
      </c>
      <c r="I21" s="16">
        <v>100</v>
      </c>
      <c r="J21" s="16">
        <v>286</v>
      </c>
      <c r="K21" s="7"/>
      <c r="L21" s="7"/>
    </row>
    <row r="22" spans="1:12" ht="16.5" x14ac:dyDescent="0.25">
      <c r="A22" s="11"/>
      <c r="B22" s="12" t="s">
        <v>66</v>
      </c>
      <c r="C22" s="13"/>
      <c r="D22" s="14"/>
      <c r="E22" s="15"/>
      <c r="F22" s="16"/>
      <c r="G22" s="16" t="s">
        <v>31</v>
      </c>
      <c r="H22" s="16"/>
      <c r="I22" s="16" t="s">
        <v>31</v>
      </c>
      <c r="J22" s="20">
        <v>286</v>
      </c>
      <c r="K22" s="7"/>
      <c r="L22" s="7"/>
    </row>
    <row r="23" spans="1:12" ht="16.5" x14ac:dyDescent="0.25">
      <c r="A23" s="11"/>
      <c r="B23" s="12" t="s">
        <v>67</v>
      </c>
      <c r="C23" s="13"/>
      <c r="D23" s="14"/>
      <c r="E23" s="15"/>
      <c r="F23" s="16"/>
      <c r="G23" s="16" t="s">
        <v>31</v>
      </c>
      <c r="H23" s="16"/>
      <c r="I23" s="16" t="s">
        <v>31</v>
      </c>
      <c r="J23" s="20">
        <v>286</v>
      </c>
      <c r="K23" s="7"/>
      <c r="L23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7"/>
  <sheetViews>
    <sheetView topLeftCell="B15" zoomScaleNormal="100" zoomScaleSheetLayoutView="100" workbookViewId="0">
      <selection activeCell="J29" sqref="J2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88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50</v>
      </c>
      <c r="C20" s="13" t="s">
        <v>51</v>
      </c>
      <c r="D20" s="14" t="s">
        <v>89</v>
      </c>
      <c r="E20" s="15">
        <v>43346</v>
      </c>
      <c r="F20" s="16">
        <v>16.738</v>
      </c>
      <c r="G20" s="16" t="s">
        <v>31</v>
      </c>
      <c r="H20" s="16" t="s">
        <v>31</v>
      </c>
      <c r="I20" s="16">
        <v>16.738</v>
      </c>
      <c r="J20" s="16">
        <v>1655.0530000000001</v>
      </c>
      <c r="K20" s="7"/>
      <c r="L20" s="7"/>
    </row>
    <row r="21" spans="1:12" ht="16.5" x14ac:dyDescent="0.25">
      <c r="A21" s="11">
        <v>2</v>
      </c>
      <c r="B21" s="12" t="s">
        <v>90</v>
      </c>
      <c r="C21" s="13" t="s">
        <v>91</v>
      </c>
      <c r="D21" s="14" t="s">
        <v>92</v>
      </c>
      <c r="E21" s="15">
        <v>43347</v>
      </c>
      <c r="F21" s="16">
        <v>7.8959999999999999</v>
      </c>
      <c r="G21" s="16" t="s">
        <v>31</v>
      </c>
      <c r="H21" s="16" t="s">
        <v>31</v>
      </c>
      <c r="I21" s="16">
        <v>7.8959999999999999</v>
      </c>
      <c r="J21" s="16">
        <v>780.75599999999997</v>
      </c>
      <c r="K21" s="7"/>
      <c r="L21" s="7"/>
    </row>
    <row r="22" spans="1:12" ht="16.5" x14ac:dyDescent="0.25">
      <c r="A22" s="11">
        <v>3</v>
      </c>
      <c r="B22" s="12" t="s">
        <v>32</v>
      </c>
      <c r="C22" s="13" t="s">
        <v>33</v>
      </c>
      <c r="D22" s="14" t="s">
        <v>93</v>
      </c>
      <c r="E22" s="15">
        <v>43343</v>
      </c>
      <c r="F22" s="16">
        <v>0.57899999999999996</v>
      </c>
      <c r="G22" s="16" t="s">
        <v>31</v>
      </c>
      <c r="H22" s="16" t="s">
        <v>31</v>
      </c>
      <c r="I22" s="16">
        <v>0.57899999999999996</v>
      </c>
      <c r="J22" s="16">
        <v>57.252000000000002</v>
      </c>
      <c r="K22" s="7"/>
      <c r="L22" s="7"/>
    </row>
    <row r="23" spans="1:12" ht="16.5" x14ac:dyDescent="0.25">
      <c r="A23" s="11">
        <v>4</v>
      </c>
      <c r="B23" s="12" t="s">
        <v>35</v>
      </c>
      <c r="C23" s="13" t="s">
        <v>36</v>
      </c>
      <c r="D23" s="14" t="s">
        <v>94</v>
      </c>
      <c r="E23" s="15">
        <v>43341</v>
      </c>
      <c r="F23" s="16">
        <v>2.609</v>
      </c>
      <c r="G23" s="16" t="s">
        <v>31</v>
      </c>
      <c r="H23" s="16" t="s">
        <v>31</v>
      </c>
      <c r="I23" s="16">
        <v>2.609</v>
      </c>
      <c r="J23" s="16">
        <v>257.97800000000001</v>
      </c>
      <c r="K23" s="7"/>
      <c r="L23" s="7"/>
    </row>
    <row r="24" spans="1:12" ht="16.5" x14ac:dyDescent="0.25">
      <c r="A24" s="11">
        <v>5</v>
      </c>
      <c r="B24" s="12" t="s">
        <v>95</v>
      </c>
      <c r="C24" s="13" t="s">
        <v>96</v>
      </c>
      <c r="D24" s="14" t="s">
        <v>97</v>
      </c>
      <c r="E24" s="15">
        <v>43343</v>
      </c>
      <c r="F24" s="16">
        <v>3.78</v>
      </c>
      <c r="G24" s="16" t="s">
        <v>31</v>
      </c>
      <c r="H24" s="16" t="s">
        <v>31</v>
      </c>
      <c r="I24" s="16">
        <v>3.78</v>
      </c>
      <c r="J24" s="16">
        <v>373.76600000000002</v>
      </c>
      <c r="K24" s="7"/>
      <c r="L24" s="7"/>
    </row>
    <row r="25" spans="1:12" ht="16.5" x14ac:dyDescent="0.25">
      <c r="A25" s="11">
        <v>6</v>
      </c>
      <c r="B25" s="12" t="s">
        <v>98</v>
      </c>
      <c r="C25" s="13" t="s">
        <v>99</v>
      </c>
      <c r="D25" s="14" t="s">
        <v>100</v>
      </c>
      <c r="E25" s="15">
        <v>43342</v>
      </c>
      <c r="F25" s="16">
        <v>12.037000000000001</v>
      </c>
      <c r="G25" s="16" t="s">
        <v>31</v>
      </c>
      <c r="H25" s="16" t="s">
        <v>31</v>
      </c>
      <c r="I25" s="16">
        <v>12.037000000000001</v>
      </c>
      <c r="J25" s="16">
        <v>1190.2190000000001</v>
      </c>
      <c r="K25" s="7"/>
      <c r="L25" s="7"/>
    </row>
    <row r="26" spans="1:12" ht="16.5" x14ac:dyDescent="0.25">
      <c r="A26" s="11">
        <v>7</v>
      </c>
      <c r="B26" s="12" t="s">
        <v>82</v>
      </c>
      <c r="C26" s="13" t="s">
        <v>83</v>
      </c>
      <c r="D26" s="14" t="s">
        <v>101</v>
      </c>
      <c r="E26" s="15">
        <v>43341</v>
      </c>
      <c r="F26" s="16">
        <v>15.489000000000001</v>
      </c>
      <c r="G26" s="16" t="s">
        <v>31</v>
      </c>
      <c r="H26" s="16" t="s">
        <v>31</v>
      </c>
      <c r="I26" s="16">
        <v>15.489000000000001</v>
      </c>
      <c r="J26" s="16">
        <v>1531.5519999999999</v>
      </c>
      <c r="K26" s="7"/>
      <c r="L26" s="7"/>
    </row>
    <row r="27" spans="1:12" ht="16.5" x14ac:dyDescent="0.25">
      <c r="A27" s="11">
        <v>8</v>
      </c>
      <c r="B27" s="12" t="s">
        <v>47</v>
      </c>
      <c r="C27" s="13" t="s">
        <v>48</v>
      </c>
      <c r="D27" s="14" t="s">
        <v>102</v>
      </c>
      <c r="E27" s="15">
        <v>43341</v>
      </c>
      <c r="F27" s="16">
        <v>0.37</v>
      </c>
      <c r="G27" s="16" t="s">
        <v>31</v>
      </c>
      <c r="H27" s="16" t="s">
        <v>31</v>
      </c>
      <c r="I27" s="16">
        <v>0.37</v>
      </c>
      <c r="J27" s="16">
        <v>36.585999999999999</v>
      </c>
      <c r="K27" s="7"/>
      <c r="L27" s="7"/>
    </row>
    <row r="28" spans="1:12" ht="16.5" x14ac:dyDescent="0.25">
      <c r="A28" s="11">
        <v>9</v>
      </c>
      <c r="B28" s="12" t="s">
        <v>44</v>
      </c>
      <c r="C28" s="13" t="s">
        <v>45</v>
      </c>
      <c r="D28" s="14" t="s">
        <v>103</v>
      </c>
      <c r="E28" s="15">
        <v>43341</v>
      </c>
      <c r="F28" s="16">
        <v>0.46400000000000002</v>
      </c>
      <c r="G28" s="16" t="s">
        <v>31</v>
      </c>
      <c r="H28" s="16" t="s">
        <v>31</v>
      </c>
      <c r="I28" s="16">
        <v>0.46400000000000002</v>
      </c>
      <c r="J28" s="16">
        <v>45.88</v>
      </c>
      <c r="K28" s="7"/>
      <c r="L28" s="7"/>
    </row>
    <row r="29" spans="1:12" ht="33" x14ac:dyDescent="0.25">
      <c r="A29" s="11">
        <v>10</v>
      </c>
      <c r="B29" s="12" t="s">
        <v>28</v>
      </c>
      <c r="C29" s="13" t="s">
        <v>29</v>
      </c>
      <c r="D29" s="14" t="s">
        <v>104</v>
      </c>
      <c r="E29" s="15">
        <v>43342</v>
      </c>
      <c r="F29" s="16">
        <v>32.066000000000003</v>
      </c>
      <c r="G29" s="16" t="s">
        <v>31</v>
      </c>
      <c r="H29" s="16" t="s">
        <v>31</v>
      </c>
      <c r="I29" s="16">
        <v>32.066000000000003</v>
      </c>
      <c r="J29" s="19">
        <f>3170.686+0.001</f>
        <v>3170.6870000000004</v>
      </c>
      <c r="K29" s="7"/>
      <c r="L29" s="7"/>
    </row>
    <row r="30" spans="1:12" ht="16.5" x14ac:dyDescent="0.25">
      <c r="A30" s="11">
        <v>11</v>
      </c>
      <c r="B30" s="12" t="s">
        <v>53</v>
      </c>
      <c r="C30" s="13" t="s">
        <v>54</v>
      </c>
      <c r="D30" s="14" t="s">
        <v>105</v>
      </c>
      <c r="E30" s="15">
        <v>43342</v>
      </c>
      <c r="F30" s="16">
        <v>5.9829999999999997</v>
      </c>
      <c r="G30" s="16" t="s">
        <v>31</v>
      </c>
      <c r="H30" s="16" t="s">
        <v>31</v>
      </c>
      <c r="I30" s="16">
        <v>5.9829999999999997</v>
      </c>
      <c r="J30" s="16">
        <v>591.59900000000005</v>
      </c>
      <c r="K30" s="7"/>
      <c r="L30" s="7"/>
    </row>
    <row r="31" spans="1:12" ht="16.5" x14ac:dyDescent="0.25">
      <c r="A31" s="11">
        <v>12</v>
      </c>
      <c r="B31" s="12" t="s">
        <v>59</v>
      </c>
      <c r="C31" s="13" t="s">
        <v>60</v>
      </c>
      <c r="D31" s="14" t="s">
        <v>106</v>
      </c>
      <c r="E31" s="15">
        <v>43346</v>
      </c>
      <c r="F31" s="16">
        <v>0.75800000000000001</v>
      </c>
      <c r="G31" s="16" t="s">
        <v>31</v>
      </c>
      <c r="H31" s="16" t="s">
        <v>31</v>
      </c>
      <c r="I31" s="16">
        <v>0.75800000000000001</v>
      </c>
      <c r="J31" s="16">
        <v>74.950999999999993</v>
      </c>
      <c r="K31" s="7"/>
      <c r="L31" s="7"/>
    </row>
    <row r="32" spans="1:12" ht="16.5" x14ac:dyDescent="0.25">
      <c r="A32" s="11">
        <v>13</v>
      </c>
      <c r="B32" s="12" t="s">
        <v>107</v>
      </c>
      <c r="C32" s="13" t="s">
        <v>108</v>
      </c>
      <c r="D32" s="14" t="s">
        <v>109</v>
      </c>
      <c r="E32" s="15">
        <v>43343</v>
      </c>
      <c r="F32" s="16">
        <v>0.84899999999999998</v>
      </c>
      <c r="G32" s="16" t="s">
        <v>31</v>
      </c>
      <c r="H32" s="16" t="s">
        <v>31</v>
      </c>
      <c r="I32" s="16">
        <v>0.84899999999999998</v>
      </c>
      <c r="J32" s="16">
        <v>83.948999999999998</v>
      </c>
      <c r="K32" s="7"/>
      <c r="L32" s="7"/>
    </row>
    <row r="33" spans="1:12" ht="16.5" x14ac:dyDescent="0.25">
      <c r="A33" s="11">
        <v>14</v>
      </c>
      <c r="B33" s="12" t="s">
        <v>38</v>
      </c>
      <c r="C33" s="13" t="s">
        <v>39</v>
      </c>
      <c r="D33" s="14" t="s">
        <v>110</v>
      </c>
      <c r="E33" s="15">
        <v>43341</v>
      </c>
      <c r="F33" s="16">
        <v>0.38200000000000001</v>
      </c>
      <c r="G33" s="16" t="s">
        <v>31</v>
      </c>
      <c r="H33" s="16" t="s">
        <v>31</v>
      </c>
      <c r="I33" s="16">
        <v>0.38200000000000001</v>
      </c>
      <c r="J33" s="16">
        <v>37.771999999999998</v>
      </c>
      <c r="K33" s="7"/>
      <c r="L33" s="7"/>
    </row>
    <row r="34" spans="1:12" ht="16.5" x14ac:dyDescent="0.25">
      <c r="A34" s="11"/>
      <c r="B34" s="12"/>
      <c r="C34" s="13"/>
      <c r="D34" s="14"/>
      <c r="E34" s="15"/>
      <c r="F34" s="16">
        <v>100</v>
      </c>
      <c r="G34" s="16" t="s">
        <v>31</v>
      </c>
      <c r="H34" s="16" t="s">
        <v>31</v>
      </c>
      <c r="I34" s="16">
        <v>100</v>
      </c>
      <c r="J34" s="16">
        <f>SUM(J20:J33)</f>
        <v>9888.0000000000018</v>
      </c>
      <c r="K34" s="21">
        <f>J34</f>
        <v>9888.0000000000018</v>
      </c>
      <c r="L34" s="7"/>
    </row>
    <row r="35" spans="1:12" ht="16.5" x14ac:dyDescent="0.25">
      <c r="A35" s="11"/>
      <c r="B35" s="12" t="s">
        <v>66</v>
      </c>
      <c r="C35" s="13"/>
      <c r="D35" s="14"/>
      <c r="E35" s="15"/>
      <c r="F35" s="16"/>
      <c r="G35" s="16" t="s">
        <v>31</v>
      </c>
      <c r="H35" s="16"/>
      <c r="I35" s="16" t="s">
        <v>31</v>
      </c>
      <c r="J35" s="16">
        <v>9887.998999999998</v>
      </c>
      <c r="K35" s="7"/>
      <c r="L35" s="7"/>
    </row>
    <row r="36" spans="1:12" ht="16.5" x14ac:dyDescent="0.25">
      <c r="A36" s="11"/>
      <c r="B36" s="12" t="s">
        <v>67</v>
      </c>
      <c r="C36" s="13"/>
      <c r="D36" s="14"/>
      <c r="E36" s="15"/>
      <c r="F36" s="16"/>
      <c r="G36" s="16" t="s">
        <v>31</v>
      </c>
      <c r="H36" s="16"/>
      <c r="I36" s="16" t="s">
        <v>31</v>
      </c>
      <c r="J36" s="20">
        <v>9888</v>
      </c>
      <c r="K36" s="7"/>
      <c r="L36" s="7"/>
    </row>
    <row r="37" spans="1:12" x14ac:dyDescent="0.25">
      <c r="J37" s="18">
        <f>J36-J35</f>
        <v>1.0000000020227162E-3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3"/>
  <sheetViews>
    <sheetView view="pageBreakPreview" zoomScaleNormal="100" zoomScaleSheetLayoutView="100" workbookViewId="0">
      <selection activeCell="J22" sqref="J22:J2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111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53</v>
      </c>
      <c r="C20" s="13" t="s">
        <v>54</v>
      </c>
      <c r="D20" s="14" t="s">
        <v>112</v>
      </c>
      <c r="E20" s="15">
        <v>43343</v>
      </c>
      <c r="F20" s="16">
        <v>100</v>
      </c>
      <c r="G20" s="16" t="s">
        <v>31</v>
      </c>
      <c r="H20" s="16" t="s">
        <v>31</v>
      </c>
      <c r="I20" s="16">
        <v>100</v>
      </c>
      <c r="J20" s="16">
        <v>3498</v>
      </c>
      <c r="K20" s="7"/>
      <c r="L20" s="7"/>
    </row>
    <row r="21" spans="1:12" ht="16.5" x14ac:dyDescent="0.25">
      <c r="A21" s="11"/>
      <c r="B21" s="12"/>
      <c r="C21" s="13"/>
      <c r="D21" s="14"/>
      <c r="E21" s="15"/>
      <c r="F21" s="16">
        <v>100</v>
      </c>
      <c r="G21" s="16" t="s">
        <v>31</v>
      </c>
      <c r="H21" s="16" t="s">
        <v>31</v>
      </c>
      <c r="I21" s="16">
        <v>100</v>
      </c>
      <c r="J21" s="16">
        <v>3498</v>
      </c>
      <c r="K21" s="7"/>
      <c r="L21" s="7"/>
    </row>
    <row r="22" spans="1:12" ht="16.5" x14ac:dyDescent="0.25">
      <c r="A22" s="11"/>
      <c r="B22" s="12" t="s">
        <v>66</v>
      </c>
      <c r="C22" s="13"/>
      <c r="D22" s="14"/>
      <c r="E22" s="15"/>
      <c r="F22" s="16"/>
      <c r="G22" s="16" t="s">
        <v>31</v>
      </c>
      <c r="H22" s="16"/>
      <c r="I22" s="16" t="s">
        <v>31</v>
      </c>
      <c r="J22" s="20">
        <v>3498</v>
      </c>
      <c r="K22" s="7"/>
      <c r="L22" s="7"/>
    </row>
    <row r="23" spans="1:12" ht="16.5" x14ac:dyDescent="0.25">
      <c r="A23" s="11"/>
      <c r="B23" s="12" t="s">
        <v>67</v>
      </c>
      <c r="C23" s="13"/>
      <c r="D23" s="14"/>
      <c r="E23" s="15"/>
      <c r="F23" s="16"/>
      <c r="G23" s="16" t="s">
        <v>31</v>
      </c>
      <c r="H23" s="16"/>
      <c r="I23" s="16" t="s">
        <v>31</v>
      </c>
      <c r="J23" s="20">
        <v>3498</v>
      </c>
      <c r="K23" s="7"/>
      <c r="L23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7"/>
  <sheetViews>
    <sheetView tabSelected="1" view="pageBreakPreview" topLeftCell="A5" zoomScaleNormal="100" zoomScaleSheetLayoutView="100" workbookViewId="0">
      <selection activeCell="D24" sqref="D24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113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59</v>
      </c>
      <c r="C20" s="13" t="s">
        <v>60</v>
      </c>
      <c r="D20" s="14" t="s">
        <v>114</v>
      </c>
      <c r="E20" s="15">
        <v>43346</v>
      </c>
      <c r="F20" s="16">
        <v>0.105</v>
      </c>
      <c r="G20" s="16" t="s">
        <v>31</v>
      </c>
      <c r="H20" s="16" t="s">
        <v>31</v>
      </c>
      <c r="I20" s="16">
        <v>0.105</v>
      </c>
      <c r="J20" s="16">
        <v>5.24</v>
      </c>
      <c r="K20" s="7"/>
      <c r="L20" s="7"/>
    </row>
    <row r="21" spans="1:12" ht="16.5" x14ac:dyDescent="0.25">
      <c r="A21" s="11">
        <v>2</v>
      </c>
      <c r="B21" s="12" t="s">
        <v>50</v>
      </c>
      <c r="C21" s="13" t="s">
        <v>51</v>
      </c>
      <c r="D21" s="14" t="s">
        <v>115</v>
      </c>
      <c r="E21" s="15">
        <v>43346</v>
      </c>
      <c r="F21" s="16">
        <v>13.887</v>
      </c>
      <c r="G21" s="16" t="s">
        <v>31</v>
      </c>
      <c r="H21" s="16" t="s">
        <v>31</v>
      </c>
      <c r="I21" s="16">
        <v>13.887</v>
      </c>
      <c r="J21" s="16">
        <v>692.96100000000001</v>
      </c>
      <c r="K21" s="7"/>
      <c r="L21" s="7"/>
    </row>
    <row r="22" spans="1:12" ht="16.5" x14ac:dyDescent="0.25">
      <c r="A22" s="11">
        <v>3</v>
      </c>
      <c r="B22" s="12" t="s">
        <v>62</v>
      </c>
      <c r="C22" s="13" t="s">
        <v>63</v>
      </c>
      <c r="D22" s="14" t="s">
        <v>116</v>
      </c>
      <c r="E22" s="15">
        <v>43341</v>
      </c>
      <c r="F22" s="16">
        <v>7.4980000000000002</v>
      </c>
      <c r="G22" s="16" t="s">
        <v>31</v>
      </c>
      <c r="H22" s="16" t="s">
        <v>31</v>
      </c>
      <c r="I22" s="16">
        <v>7.4980000000000002</v>
      </c>
      <c r="J22" s="16">
        <v>374.15</v>
      </c>
      <c r="K22" s="7"/>
      <c r="L22" s="7"/>
    </row>
    <row r="23" spans="1:12" ht="16.5" x14ac:dyDescent="0.25">
      <c r="A23" s="11">
        <v>4</v>
      </c>
      <c r="B23" s="12" t="s">
        <v>82</v>
      </c>
      <c r="C23" s="13" t="s">
        <v>83</v>
      </c>
      <c r="D23" s="14" t="s">
        <v>117</v>
      </c>
      <c r="E23" s="15">
        <v>43341</v>
      </c>
      <c r="F23" s="16">
        <v>0.42799999999999999</v>
      </c>
      <c r="G23" s="16" t="s">
        <v>31</v>
      </c>
      <c r="H23" s="16" t="s">
        <v>31</v>
      </c>
      <c r="I23" s="16">
        <v>0.42799999999999999</v>
      </c>
      <c r="J23" s="16">
        <v>21.356999999999999</v>
      </c>
      <c r="K23" s="7"/>
      <c r="L23" s="7"/>
    </row>
    <row r="24" spans="1:12" ht="33" x14ac:dyDescent="0.25">
      <c r="A24" s="11">
        <v>5</v>
      </c>
      <c r="B24" s="12" t="s">
        <v>65</v>
      </c>
      <c r="C24" s="13"/>
      <c r="D24" s="14"/>
      <c r="E24" s="15"/>
      <c r="F24" s="16">
        <v>78.081999999999994</v>
      </c>
      <c r="G24" s="16" t="s">
        <v>31</v>
      </c>
      <c r="H24" s="16" t="s">
        <v>31</v>
      </c>
      <c r="I24" s="16">
        <v>78.081999999999994</v>
      </c>
      <c r="J24" s="16">
        <v>3896.2919999999999</v>
      </c>
      <c r="K24" s="7"/>
      <c r="L24" s="7"/>
    </row>
    <row r="25" spans="1:12" ht="16.5" x14ac:dyDescent="0.25">
      <c r="A25" s="11"/>
      <c r="B25" s="12"/>
      <c r="C25" s="13"/>
      <c r="D25" s="14"/>
      <c r="E25" s="15"/>
      <c r="F25" s="16">
        <v>100</v>
      </c>
      <c r="G25" s="16" t="s">
        <v>31</v>
      </c>
      <c r="H25" s="16" t="s">
        <v>31</v>
      </c>
      <c r="I25" s="16">
        <v>100</v>
      </c>
      <c r="J25" s="16">
        <v>4990</v>
      </c>
      <c r="K25" s="7"/>
      <c r="L25" s="7"/>
    </row>
    <row r="26" spans="1:12" ht="16.5" x14ac:dyDescent="0.25">
      <c r="A26" s="11"/>
      <c r="B26" s="12" t="s">
        <v>66</v>
      </c>
      <c r="C26" s="13"/>
      <c r="D26" s="14"/>
      <c r="E26" s="15"/>
      <c r="F26" s="16"/>
      <c r="G26" s="16" t="s">
        <v>31</v>
      </c>
      <c r="H26" s="16"/>
      <c r="I26" s="16" t="s">
        <v>31</v>
      </c>
      <c r="J26" s="20">
        <v>4990</v>
      </c>
      <c r="K26" s="7"/>
      <c r="L26" s="7"/>
    </row>
    <row r="27" spans="1:12" ht="16.5" x14ac:dyDescent="0.25">
      <c r="A27" s="11"/>
      <c r="B27" s="12" t="s">
        <v>67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20">
        <v>4990</v>
      </c>
      <c r="K27" s="7"/>
      <c r="L27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З-Б</vt:lpstr>
      <vt:lpstr>Караг</vt:lpstr>
      <vt:lpstr>К-К</vt:lpstr>
      <vt:lpstr>П-К</vt:lpstr>
      <vt:lpstr>С-Кур</vt:lpstr>
      <vt:lpstr>СОМ</vt:lpstr>
      <vt:lpstr>Ю-Кур</vt:lpstr>
      <vt:lpstr>'З-Б'!_РАСЧЕТ_по_Прил_4</vt:lpstr>
      <vt:lpstr>Караг!_РАСЧЕТ_по_Прил_4</vt:lpstr>
      <vt:lpstr>'К-К'!_РАСЧЕТ_по_Прил_4</vt:lpstr>
      <vt:lpstr>'П-К'!_РАСЧЕТ_по_Прил_4</vt:lpstr>
      <vt:lpstr>'С-Кур'!_РАСЧЕТ_по_Прил_4</vt:lpstr>
      <vt:lpstr>СОМ!_РАСЧЕТ_по_Прил_4</vt:lpstr>
      <vt:lpstr>'Ю-Кур'!_РАСЧЕТ_по_Прил_4</vt:lpstr>
      <vt:lpstr>'З-Б'!Заголовки_для_печати</vt:lpstr>
      <vt:lpstr>Караг!Заголовки_для_печати</vt:lpstr>
      <vt:lpstr>'К-К'!Заголовки_для_печати</vt:lpstr>
      <vt:lpstr>'П-К'!Заголовки_для_печати</vt:lpstr>
      <vt:lpstr>'С-Кур'!Заголовки_для_печати</vt:lpstr>
      <vt:lpstr>СОМ!Заголовки_для_печати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2019-01-15T13:44:06Z</dcterms:modified>
</cp:coreProperties>
</file>